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nghaduca/Desktop/"/>
    </mc:Choice>
  </mc:AlternateContent>
  <xr:revisionPtr revIDLastSave="0" documentId="8_{807D1F39-9D91-9945-B2E0-E923C37CDA58}" xr6:coauthVersionLast="28" xr6:coauthVersionMax="28" xr10:uidLastSave="{00000000-0000-0000-0000-000000000000}"/>
  <bookViews>
    <workbookView xWindow="0" yWindow="0" windowWidth="25600" windowHeight="16000" tabRatio="838" xr2:uid="{00000000-000D-0000-FFFF-FFFF00000000}"/>
  </bookViews>
  <sheets>
    <sheet name="PRICE &amp; ORDER FORM" sheetId="2" r:id="rId1"/>
  </sheets>
  <definedNames>
    <definedName name="BPAD25">'PRICE &amp; ORDER FORM'!$U$58:$U$62</definedName>
    <definedName name="BPADD">'PRICE &amp; ORDER FORM'!$U$58:$U$62</definedName>
    <definedName name="DBADD">'PRICE &amp; ORDER FORM'!$U$63:$U$66</definedName>
    <definedName name="DBB22_">'PRICE &amp; ORDER FORM'!$U$63:$U$66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2" l="1"/>
  <c r="O2" i="2" s="1"/>
  <c r="V58" i="2" l="1"/>
  <c r="I6" i="2"/>
  <c r="E4" i="2" l="1"/>
  <c r="D301" i="2" l="1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Q56" i="2"/>
  <c r="G19" i="2" s="1"/>
  <c r="D56" i="2"/>
  <c r="D55" i="2"/>
  <c r="D54" i="2"/>
  <c r="D53" i="2"/>
  <c r="X52" i="2"/>
  <c r="D52" i="2"/>
  <c r="X51" i="2"/>
  <c r="D51" i="2"/>
  <c r="Y50" i="2"/>
  <c r="K50" i="2"/>
  <c r="H50" i="2"/>
  <c r="G50" i="2"/>
  <c r="D50" i="2"/>
  <c r="Y49" i="2"/>
  <c r="K49" i="2"/>
  <c r="H49" i="2"/>
  <c r="G49" i="2"/>
  <c r="D49" i="2"/>
  <c r="Y48" i="2"/>
  <c r="K48" i="2"/>
  <c r="H48" i="2"/>
  <c r="G48" i="2"/>
  <c r="D48" i="2"/>
  <c r="Y47" i="2"/>
  <c r="K47" i="2"/>
  <c r="H47" i="2"/>
  <c r="G47" i="2"/>
  <c r="D47" i="2"/>
  <c r="Y46" i="2"/>
  <c r="K46" i="2"/>
  <c r="H46" i="2"/>
  <c r="G46" i="2"/>
  <c r="D46" i="2"/>
  <c r="Y45" i="2"/>
  <c r="K45" i="2"/>
  <c r="H45" i="2"/>
  <c r="G45" i="2"/>
  <c r="D45" i="2"/>
  <c r="Y44" i="2"/>
  <c r="K44" i="2"/>
  <c r="H44" i="2"/>
  <c r="G44" i="2"/>
  <c r="D44" i="2"/>
  <c r="Y43" i="2"/>
  <c r="K43" i="2"/>
  <c r="H43" i="2"/>
  <c r="G43" i="2"/>
  <c r="D43" i="2"/>
  <c r="Y42" i="2"/>
  <c r="K42" i="2"/>
  <c r="H42" i="2"/>
  <c r="G42" i="2"/>
  <c r="D42" i="2"/>
  <c r="Y41" i="2"/>
  <c r="K41" i="2"/>
  <c r="H41" i="2"/>
  <c r="G41" i="2"/>
  <c r="D41" i="2"/>
  <c r="Y40" i="2"/>
  <c r="K40" i="2"/>
  <c r="H40" i="2"/>
  <c r="G40" i="2"/>
  <c r="D40" i="2"/>
  <c r="Y39" i="2"/>
  <c r="K39" i="2"/>
  <c r="H39" i="2"/>
  <c r="G39" i="2"/>
  <c r="D39" i="2"/>
  <c r="Y38" i="2"/>
  <c r="K38" i="2"/>
  <c r="H38" i="2"/>
  <c r="G38" i="2"/>
  <c r="D38" i="2"/>
  <c r="Y37" i="2"/>
  <c r="K37" i="2"/>
  <c r="H37" i="2"/>
  <c r="G37" i="2"/>
  <c r="D37" i="2"/>
  <c r="Y36" i="2"/>
  <c r="K36" i="2"/>
  <c r="H36" i="2"/>
  <c r="G36" i="2"/>
  <c r="D36" i="2"/>
  <c r="Y35" i="2"/>
  <c r="K35" i="2"/>
  <c r="H35" i="2"/>
  <c r="G35" i="2"/>
  <c r="D35" i="2"/>
  <c r="Y34" i="2"/>
  <c r="K34" i="2"/>
  <c r="H34" i="2"/>
  <c r="G34" i="2"/>
  <c r="D34" i="2"/>
  <c r="Y33" i="2"/>
  <c r="K33" i="2"/>
  <c r="H33" i="2"/>
  <c r="G33" i="2"/>
  <c r="D33" i="2"/>
  <c r="Y32" i="2"/>
  <c r="K32" i="2"/>
  <c r="H32" i="2"/>
  <c r="G32" i="2"/>
  <c r="D32" i="2"/>
  <c r="Y31" i="2"/>
  <c r="K31" i="2"/>
  <c r="H31" i="2"/>
  <c r="G31" i="2"/>
  <c r="D31" i="2"/>
  <c r="Y30" i="2"/>
  <c r="K30" i="2"/>
  <c r="H30" i="2"/>
  <c r="G30" i="2"/>
  <c r="D30" i="2"/>
  <c r="Y29" i="2"/>
  <c r="K29" i="2"/>
  <c r="H29" i="2"/>
  <c r="G29" i="2"/>
  <c r="D29" i="2"/>
  <c r="Y28" i="2"/>
  <c r="K28" i="2"/>
  <c r="H28" i="2"/>
  <c r="G28" i="2"/>
  <c r="D28" i="2"/>
  <c r="K27" i="2"/>
  <c r="H27" i="2"/>
  <c r="G27" i="2"/>
  <c r="E27" i="2"/>
  <c r="F27" i="2" s="1"/>
  <c r="D27" i="2"/>
  <c r="K26" i="2"/>
  <c r="H26" i="2"/>
  <c r="G26" i="2"/>
  <c r="E26" i="2"/>
  <c r="F26" i="2" s="1"/>
  <c r="D26" i="2"/>
  <c r="K25" i="2"/>
  <c r="H25" i="2"/>
  <c r="G25" i="2"/>
  <c r="E25" i="2"/>
  <c r="F25" i="2" s="1"/>
  <c r="D25" i="2"/>
  <c r="K24" i="2"/>
  <c r="H24" i="2"/>
  <c r="G24" i="2"/>
  <c r="E24" i="2"/>
  <c r="F24" i="2" s="1"/>
  <c r="D24" i="2"/>
  <c r="K23" i="2"/>
  <c r="H23" i="2"/>
  <c r="G23" i="2"/>
  <c r="E23" i="2"/>
  <c r="F23" i="2" s="1"/>
  <c r="D23" i="2"/>
  <c r="K22" i="2"/>
  <c r="E22" i="2"/>
  <c r="F22" i="2" s="1"/>
  <c r="D22" i="2"/>
  <c r="K21" i="2"/>
  <c r="E21" i="2"/>
  <c r="F21" i="2" s="1"/>
  <c r="D21" i="2"/>
  <c r="K20" i="2"/>
  <c r="E20" i="2"/>
  <c r="F20" i="2" s="1"/>
  <c r="D20" i="2"/>
  <c r="M19" i="2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K19" i="2"/>
  <c r="E19" i="2"/>
  <c r="F19" i="2" s="1"/>
  <c r="D19" i="2"/>
  <c r="K18" i="2"/>
  <c r="E18" i="2"/>
  <c r="F18" i="2" s="1"/>
  <c r="D18" i="2"/>
  <c r="D17" i="2"/>
  <c r="N16" i="2"/>
  <c r="O16" i="2" s="1"/>
  <c r="P16" i="2" s="1"/>
  <c r="Q16" i="2" s="1"/>
  <c r="W16" i="2" s="1"/>
  <c r="X16" i="2" s="1"/>
  <c r="D16" i="2"/>
  <c r="D15" i="2"/>
  <c r="D14" i="2"/>
  <c r="D13" i="2"/>
  <c r="D12" i="2"/>
  <c r="D11" i="2"/>
  <c r="D10" i="2"/>
  <c r="D9" i="2"/>
  <c r="W8" i="2"/>
  <c r="D8" i="2"/>
  <c r="X7" i="2"/>
  <c r="D7" i="2"/>
  <c r="E6" i="2"/>
  <c r="D6" i="2"/>
  <c r="W5" i="2"/>
  <c r="E5" i="2"/>
  <c r="D5" i="2"/>
  <c r="X4" i="2"/>
  <c r="W6" i="2" s="1"/>
  <c r="X6" i="2" s="1"/>
  <c r="G18" i="2" l="1"/>
  <c r="F13" i="2"/>
  <c r="E13" i="2"/>
  <c r="B5" i="2" l="1"/>
  <c r="B6" i="2" l="1"/>
  <c r="B7" i="2" l="1"/>
  <c r="B8" i="2" l="1"/>
  <c r="B9" i="2" l="1"/>
  <c r="B10" i="2" l="1"/>
  <c r="B11" i="2" l="1"/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L43" i="2"/>
  <c r="W43" i="2" s="1"/>
  <c r="X43" i="2" s="1"/>
  <c r="L30" i="2"/>
  <c r="W30" i="2" s="1"/>
  <c r="X30" i="2" s="1"/>
  <c r="L47" i="2"/>
  <c r="W47" i="2" s="1"/>
  <c r="X47" i="2" s="1"/>
  <c r="L38" i="2"/>
  <c r="W38" i="2" s="1"/>
  <c r="X38" i="2" s="1"/>
  <c r="L32" i="2" l="1"/>
  <c r="W32" i="2" s="1"/>
  <c r="X32" i="2" s="1"/>
  <c r="L31" i="2"/>
  <c r="W31" i="2" s="1"/>
  <c r="X31" i="2" s="1"/>
  <c r="L42" i="2"/>
  <c r="W42" i="2" s="1"/>
  <c r="X42" i="2" s="1"/>
  <c r="L49" i="2"/>
  <c r="W49" i="2" s="1"/>
  <c r="X49" i="2" s="1"/>
  <c r="L33" i="2"/>
  <c r="W33" i="2" s="1"/>
  <c r="X33" i="2" s="1"/>
  <c r="L46" i="2"/>
  <c r="W46" i="2" s="1"/>
  <c r="X46" i="2" s="1"/>
  <c r="L41" i="2"/>
  <c r="W41" i="2" s="1"/>
  <c r="X41" i="2" s="1"/>
  <c r="L26" i="2"/>
  <c r="W26" i="2" s="1"/>
  <c r="X26" i="2" s="1"/>
  <c r="L18" i="2"/>
  <c r="W18" i="2" s="1"/>
  <c r="X18" i="2" s="1"/>
  <c r="L20" i="2"/>
  <c r="W20" i="2" s="1"/>
  <c r="X20" i="2" s="1"/>
  <c r="L19" i="2"/>
  <c r="W19" i="2" s="1"/>
  <c r="X19" i="2" s="1"/>
  <c r="L25" i="2"/>
  <c r="W25" i="2" s="1"/>
  <c r="X25" i="2" s="1"/>
  <c r="L36" i="2"/>
  <c r="W36" i="2" s="1"/>
  <c r="X36" i="2" s="1"/>
  <c r="L29" i="2"/>
  <c r="W29" i="2" s="1"/>
  <c r="X29" i="2" s="1"/>
  <c r="L23" i="2"/>
  <c r="W23" i="2" s="1"/>
  <c r="X23" i="2" s="1"/>
  <c r="L24" i="2"/>
  <c r="W24" i="2" s="1"/>
  <c r="X24" i="2" s="1"/>
  <c r="L44" i="2"/>
  <c r="W44" i="2" s="1"/>
  <c r="X44" i="2" s="1"/>
  <c r="L40" i="2"/>
  <c r="W40" i="2" s="1"/>
  <c r="X40" i="2" s="1"/>
  <c r="L21" i="2"/>
  <c r="W21" i="2" s="1"/>
  <c r="X21" i="2" s="1"/>
  <c r="L34" i="2"/>
  <c r="W34" i="2" s="1"/>
  <c r="X34" i="2" s="1"/>
  <c r="L45" i="2"/>
  <c r="W45" i="2" s="1"/>
  <c r="X45" i="2" s="1"/>
  <c r="L39" i="2"/>
  <c r="W39" i="2" s="1"/>
  <c r="X39" i="2" s="1"/>
  <c r="L22" i="2"/>
  <c r="W22" i="2" s="1"/>
  <c r="X22" i="2" s="1"/>
  <c r="L50" i="2"/>
  <c r="W50" i="2" s="1"/>
  <c r="X50" i="2" s="1"/>
  <c r="L48" i="2"/>
  <c r="W48" i="2" s="1"/>
  <c r="X48" i="2" s="1"/>
  <c r="L27" i="2"/>
  <c r="W27" i="2" s="1"/>
  <c r="X27" i="2" s="1"/>
  <c r="L28" i="2"/>
  <c r="W28" i="2" s="1"/>
  <c r="X28" i="2" s="1"/>
  <c r="L35" i="2"/>
  <c r="W35" i="2" s="1"/>
  <c r="X35" i="2" s="1"/>
  <c r="L37" i="2"/>
  <c r="W37" i="2" s="1"/>
  <c r="X37" i="2" s="1"/>
  <c r="X5" i="2" l="1"/>
  <c r="I3" i="2" l="1"/>
  <c r="X8" i="2"/>
  <c r="E10" i="2"/>
</calcChain>
</file>

<file path=xl/sharedStrings.xml><?xml version="1.0" encoding="utf-8"?>
<sst xmlns="http://schemas.openxmlformats.org/spreadsheetml/2006/main" count="337" uniqueCount="278">
  <si>
    <t>Philippine Peso</t>
  </si>
  <si>
    <t>Choose Your Currency</t>
  </si>
  <si>
    <t>US Dollar</t>
  </si>
  <si>
    <t>pcs</t>
  </si>
  <si>
    <t>COUNTRY</t>
  </si>
  <si>
    <t>Philippines</t>
  </si>
  <si>
    <t>For Delivery</t>
  </si>
  <si>
    <t>Payment Method</t>
  </si>
  <si>
    <t>Additional Fees</t>
  </si>
  <si>
    <t>Zone 1</t>
  </si>
  <si>
    <t>Zone 2</t>
  </si>
  <si>
    <t>Zone 3</t>
  </si>
  <si>
    <t>Zone 4</t>
  </si>
  <si>
    <t>Zone 5</t>
  </si>
  <si>
    <t>Zone Phil</t>
  </si>
  <si>
    <t>Weight</t>
  </si>
  <si>
    <t>Date Needed</t>
  </si>
  <si>
    <t>For Pick-Up</t>
  </si>
  <si>
    <t>Bank or Remittance</t>
  </si>
  <si>
    <t>ZONE</t>
  </si>
  <si>
    <t>Personal Information</t>
  </si>
  <si>
    <t>Paypal</t>
  </si>
  <si>
    <t>0.5 </t>
  </si>
  <si>
    <t>Afghanistan </t>
  </si>
  <si>
    <t>Name</t>
  </si>
  <si>
    <t>Address (Bldg #, Street, City/Town)</t>
  </si>
  <si>
    <t>Country</t>
  </si>
  <si>
    <t>At The Shop</t>
  </si>
  <si>
    <t xml:space="preserve">Albania  </t>
  </si>
  <si>
    <t>Algeria </t>
  </si>
  <si>
    <t>Telephone Number</t>
  </si>
  <si>
    <t>For Delivery or Pick-Up?</t>
  </si>
  <si>
    <t>Zip Code</t>
  </si>
  <si>
    <t>American Samoa </t>
  </si>
  <si>
    <t>Email Address</t>
  </si>
  <si>
    <t>No</t>
  </si>
  <si>
    <t>Andorra </t>
  </si>
  <si>
    <t xml:space="preserve">Angola  </t>
  </si>
  <si>
    <t xml:space="preserve">Anguilla  </t>
  </si>
  <si>
    <t xml:space="preserve">Antigua  </t>
  </si>
  <si>
    <t>Weight  Shipment Lookup</t>
  </si>
  <si>
    <t>Argentina </t>
  </si>
  <si>
    <t>Armenia </t>
  </si>
  <si>
    <t>Aruba </t>
  </si>
  <si>
    <t xml:space="preserve">Australia  </t>
  </si>
  <si>
    <t>QTY</t>
  </si>
  <si>
    <t xml:space="preserve">Austria  </t>
  </si>
  <si>
    <t>Item #</t>
  </si>
  <si>
    <t>Don’t type in this column.</t>
  </si>
  <si>
    <t xml:space="preserve">Azerbaijan  </t>
  </si>
  <si>
    <t xml:space="preserve">Bahrain  </t>
  </si>
  <si>
    <t xml:space="preserve">Bangladesh  </t>
  </si>
  <si>
    <t xml:space="preserve">Barbados  </t>
  </si>
  <si>
    <t xml:space="preserve">Benin  </t>
  </si>
  <si>
    <t xml:space="preserve">Bermuda  </t>
  </si>
  <si>
    <t>Bhutan </t>
  </si>
  <si>
    <t>Bolivia </t>
  </si>
  <si>
    <t>Bonaire </t>
  </si>
  <si>
    <t>Bosnia and Herzegovina </t>
  </si>
  <si>
    <t>Brazil </t>
  </si>
  <si>
    <t>Brunei </t>
  </si>
  <si>
    <t>Bulgaria </t>
  </si>
  <si>
    <t>Burkina Faso </t>
  </si>
  <si>
    <t>Burundi </t>
  </si>
  <si>
    <t>Cambodia </t>
  </si>
  <si>
    <t>Cameroon</t>
  </si>
  <si>
    <t>Canada</t>
  </si>
  <si>
    <t>Canary Islands, The</t>
  </si>
  <si>
    <t>Cape Verde </t>
  </si>
  <si>
    <t>Cayman Islands </t>
  </si>
  <si>
    <t>Central African Rep </t>
  </si>
  <si>
    <t>Chile </t>
  </si>
  <si>
    <t>China </t>
  </si>
  <si>
    <t>Colombia </t>
  </si>
  <si>
    <t>Comoros </t>
  </si>
  <si>
    <t>Congo </t>
  </si>
  <si>
    <t>Cook Islands </t>
  </si>
  <si>
    <t>Costa Rica </t>
  </si>
  <si>
    <t>Cote D'Ivoire </t>
  </si>
  <si>
    <t>Croatia </t>
  </si>
  <si>
    <t>Cuba</t>
  </si>
  <si>
    <t>Curacao </t>
  </si>
  <si>
    <t>Cyprus </t>
  </si>
  <si>
    <t>Czech Republic</t>
  </si>
  <si>
    <t>Denmark </t>
  </si>
  <si>
    <t>Djibouti </t>
  </si>
  <si>
    <t>Dominican Republic </t>
  </si>
  <si>
    <t>Dominica </t>
  </si>
  <si>
    <t>East Timor </t>
  </si>
  <si>
    <t>Ecuador </t>
  </si>
  <si>
    <t>Egypt </t>
  </si>
  <si>
    <t>Equatorial Guinea </t>
  </si>
  <si>
    <t>Erithea </t>
  </si>
  <si>
    <t>Estonia </t>
  </si>
  <si>
    <t>Ethiopia </t>
  </si>
  <si>
    <t>Faroe Islands </t>
  </si>
  <si>
    <t>Fiji</t>
  </si>
  <si>
    <t>Finland</t>
  </si>
  <si>
    <t>France</t>
  </si>
  <si>
    <t>Gabon</t>
  </si>
  <si>
    <t>Gambia</t>
  </si>
  <si>
    <t>Georgia</t>
  </si>
  <si>
    <t>Germany</t>
  </si>
  <si>
    <t xml:space="preserve">Ghana </t>
  </si>
  <si>
    <t>Greece </t>
  </si>
  <si>
    <t xml:space="preserve">Greenland </t>
  </si>
  <si>
    <t>Grenada </t>
  </si>
  <si>
    <t>Guadaloupe </t>
  </si>
  <si>
    <t>Guam </t>
  </si>
  <si>
    <t>Guatemala </t>
  </si>
  <si>
    <t>Guernsey </t>
  </si>
  <si>
    <t>Guinea Bissau </t>
  </si>
  <si>
    <t>Guinea Republic </t>
  </si>
  <si>
    <t>Guyana </t>
  </si>
  <si>
    <t>Haiti </t>
  </si>
  <si>
    <t xml:space="preserve">Honduras  </t>
  </si>
  <si>
    <t>Hungary </t>
  </si>
  <si>
    <t>India </t>
  </si>
  <si>
    <t>Indonesia </t>
  </si>
  <si>
    <t>Iran </t>
  </si>
  <si>
    <t>Iraq </t>
  </si>
  <si>
    <t xml:space="preserve">Ireland </t>
  </si>
  <si>
    <t>Israel </t>
  </si>
  <si>
    <t>Italy </t>
  </si>
  <si>
    <t>Jamaica </t>
  </si>
  <si>
    <t>Japan </t>
  </si>
  <si>
    <t>Jersey </t>
  </si>
  <si>
    <t>Kazakhstan </t>
  </si>
  <si>
    <t>Kenya </t>
  </si>
  <si>
    <t>Kiribati </t>
  </si>
  <si>
    <t>Kosovo</t>
  </si>
  <si>
    <t>Kuwait </t>
  </si>
  <si>
    <t>Kyrgyztan </t>
  </si>
  <si>
    <t>Lao PDR </t>
  </si>
  <si>
    <t>Latvia </t>
  </si>
  <si>
    <t>Lebanon </t>
  </si>
  <si>
    <t>Lesotho </t>
  </si>
  <si>
    <t>Liberia </t>
  </si>
  <si>
    <t>Libya </t>
  </si>
  <si>
    <t>Liechtenstein </t>
  </si>
  <si>
    <t>Lithuania </t>
  </si>
  <si>
    <t>Luxembourg</t>
  </si>
  <si>
    <t>Macau </t>
  </si>
  <si>
    <t>Macedonia </t>
  </si>
  <si>
    <t>Madagascar </t>
  </si>
  <si>
    <t>Malawi </t>
  </si>
  <si>
    <t xml:space="preserve">Malaysia </t>
  </si>
  <si>
    <t>Monaco </t>
  </si>
  <si>
    <t>Mongolia </t>
  </si>
  <si>
    <t>Montenegro </t>
  </si>
  <si>
    <t>Montserrat </t>
  </si>
  <si>
    <t>Morocco </t>
  </si>
  <si>
    <t>Myanmar</t>
  </si>
  <si>
    <t>Namibia </t>
  </si>
  <si>
    <t>Nauru </t>
  </si>
  <si>
    <t>Nepal </t>
  </si>
  <si>
    <t>Netherlands </t>
  </si>
  <si>
    <t>New Caledonia </t>
  </si>
  <si>
    <t>New Zealand </t>
  </si>
  <si>
    <t>Nicaragua </t>
  </si>
  <si>
    <t>Nigeria </t>
  </si>
  <si>
    <t>Niue </t>
  </si>
  <si>
    <t>North Korea</t>
  </si>
  <si>
    <t>Norway</t>
  </si>
  <si>
    <t>Oman</t>
  </si>
  <si>
    <t>Pakistan</t>
  </si>
  <si>
    <t>Palau</t>
  </si>
  <si>
    <t>Panama</t>
  </si>
  <si>
    <t>Papua New Guinea</t>
  </si>
  <si>
    <t>Peru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</si>
  <si>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</si>
  <si>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</si>
  <si>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</si>
  <si>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</si>
  <si>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</si>
  <si>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</si>
  <si>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</si>
  <si>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</si>
  <si>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Saipan</t>
  </si>
  <si>
    <t>Samoa</t>
  </si>
  <si>
    <t>San Marino</t>
  </si>
  <si>
    <t>Sao Tome and Principe</t>
  </si>
  <si>
    <t>Saudi Arabia</t>
  </si>
  <si>
    <t>Serbia</t>
  </si>
  <si>
    <t>Seychelles</t>
  </si>
  <si>
    <t>Siera Leone</t>
  </si>
  <si>
    <t>Singapore</t>
  </si>
  <si>
    <t>Slovakia</t>
  </si>
  <si>
    <t>Slovenia</t>
  </si>
  <si>
    <t>South Korea</t>
  </si>
  <si>
    <t>St. Vincent</t>
  </si>
  <si>
    <t>Sudan</t>
  </si>
  <si>
    <t>Suriname</t>
  </si>
  <si>
    <t>Swaziland</t>
  </si>
  <si>
    <t>Sweden</t>
  </si>
  <si>
    <t>Syria</t>
  </si>
  <si>
    <t>Tahiti</t>
  </si>
  <si>
    <t>Taiwan</t>
  </si>
  <si>
    <t>Tajikistan</t>
  </si>
  <si>
    <t>If you need additional rows for more line items, please download and save this order form first and fill up another one.</t>
  </si>
  <si>
    <t>Willix Label</t>
  </si>
  <si>
    <t>Yes</t>
  </si>
  <si>
    <t>Tanzania</t>
  </si>
  <si>
    <t>Thailand</t>
  </si>
  <si>
    <t>Tonga</t>
  </si>
  <si>
    <t>Trinidad and Tobago</t>
  </si>
  <si>
    <t>Tunisia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</si>
  <si>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</si>
  <si>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</si>
  <si>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</si>
  <si>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</si>
  <si>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</si>
  <si>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</si>
  <si>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</si>
  <si>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</si>
  <si>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</si>
  <si>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</si>
  <si>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</si>
  <si>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</si>
  <si>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</si>
  <si>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Yemen</t>
  </si>
  <si>
    <t>Zambia</t>
  </si>
  <si>
    <t>Zimbabwe</t>
  </si>
  <si>
    <t>Sales Conditions</t>
  </si>
  <si>
    <t>Paypal Fees</t>
  </si>
  <si>
    <t>Weight (kg) / Shipment Fees</t>
  </si>
  <si>
    <t>OTHER INSTRUCTIONS</t>
  </si>
  <si>
    <t>Order Quantity</t>
  </si>
  <si>
    <t>Pcs</t>
  </si>
  <si>
    <t>Order Summary</t>
  </si>
  <si>
    <t>Your</t>
  </si>
  <si>
    <t>Hawaii</t>
  </si>
  <si>
    <t>UNIT PRICE AFTER DISCOUNT</t>
  </si>
  <si>
    <t>LINE TOTAL AFTER DISCOUNT</t>
  </si>
  <si>
    <t>CLICK TO SEND THIS FORM</t>
  </si>
  <si>
    <t>Preferred Payment Method</t>
  </si>
  <si>
    <t>TYPE OF BAG</t>
  </si>
  <si>
    <t>Team Name or Company Name</t>
  </si>
  <si>
    <t>Size of Bag</t>
  </si>
  <si>
    <t>25 Liters</t>
  </si>
  <si>
    <t>22 Liters</t>
  </si>
  <si>
    <t>Duffle Barrel Bag 22 Liters</t>
  </si>
  <si>
    <t>ADD-ONS (Backpack)</t>
  </si>
  <si>
    <t>ADD-ONS (Duffle)</t>
  </si>
  <si>
    <t>WITH BODY FOAM</t>
  </si>
  <si>
    <t>WITH LAPTOP SLEEVES</t>
  </si>
  <si>
    <t>BACK VENTILATION</t>
  </si>
  <si>
    <t>SIDE POCKET</t>
  </si>
  <si>
    <t>ADDON LOOKUP</t>
  </si>
  <si>
    <t>CUSTOMIZABLE BAGS</t>
  </si>
  <si>
    <t>BackPack 25 Liters</t>
  </si>
  <si>
    <t>Amount</t>
  </si>
  <si>
    <t>Total Amount</t>
  </si>
  <si>
    <t>Convertible Duffle &amp; Backpack</t>
  </si>
  <si>
    <t>Sublimated</t>
  </si>
  <si>
    <t>Solid</t>
  </si>
  <si>
    <t>Type of Graphics</t>
  </si>
  <si>
    <t>Sublimated Full body Graphics</t>
  </si>
  <si>
    <t>Solid Colors With Small Logo</t>
  </si>
  <si>
    <t>Look up</t>
  </si>
  <si>
    <t>Order No</t>
  </si>
  <si>
    <t>Choose Type of Bag</t>
  </si>
  <si>
    <t>Type here the filename of the graphics file and the summary of personalized names or numbers (if applicable). Upload graphics thru email (sales@willixsports.com) or by clicking the BLUE box above.</t>
  </si>
  <si>
    <t>Qty Discount</t>
  </si>
  <si>
    <t>`</t>
  </si>
  <si>
    <t>5 - 9 pcs</t>
  </si>
  <si>
    <t>10 - 14 pcs</t>
  </si>
  <si>
    <t>DISCOUNT</t>
  </si>
  <si>
    <t>QUANTITY</t>
  </si>
  <si>
    <t xml:space="preserve">PAYMENT OPTIONS </t>
  </si>
  <si>
    <t>c. Telegraphic Transfer or Money Remittance to:
    BPI Pateros Branch   
    536 M. Almeda St., Pateros, MM
    Philippines ZIP Code 1621
    Bank Swift Code: BOPIPHMM
    Account Name: Rissa Haduca or Wilbert Haduca
    Account No.: 4159106409</t>
  </si>
  <si>
    <t>a. Thru Paypal. Pay to (email) gm@willixsports.com
b. Bank transfer through
   1) Metrobank: Crafteli Company/194-719451339-5
   2) BPI:  Rissa A. Haduca or Wilbert M. Haduca / 4159106409
   3) BDO: Rissa A. Haduca / 006480131427</t>
  </si>
  <si>
    <t>Currency</t>
  </si>
  <si>
    <t>15 - above</t>
  </si>
  <si>
    <t>3 - 4 pcs</t>
  </si>
  <si>
    <r>
      <t>Prices val</t>
    </r>
    <r>
      <rPr>
        <b/>
        <sz val="12"/>
        <rFont val="Arial"/>
        <family val="2"/>
      </rPr>
      <t>id until June 30, 2018</t>
    </r>
  </si>
  <si>
    <t xml:space="preserve">    Version CB0630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</si>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</sst>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* #,##0.0_);_(* \(#,##0.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sz val="6"/>
      <color rgb="FFFF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9"/>
      <color theme="1"/>
      <name val="Arial"/>
      <family val="2"/>
    </font>
    <font>
      <b/>
      <u/>
      <sz val="11"/>
      <color theme="0"/>
      <name val="Calibri"/>
      <family val="2"/>
      <scheme val="minor"/>
    </font>
    <font>
      <b/>
      <i/>
      <sz val="14"/>
      <color theme="1"/>
      <name val="Arial"/>
      <family val="2"/>
    </font>
    <font>
      <b/>
      <sz val="6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indexed="64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theme="1" tint="0.4999847407452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theme="1" tint="0.499984740745262"/>
      </bottom>
      <diagonal/>
    </border>
    <border>
      <left/>
      <right/>
      <top style="thin">
        <color indexed="64"/>
      </top>
      <bottom style="double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Protection="1"/>
    <xf numFmtId="0" fontId="6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/>
    <xf numFmtId="0" fontId="9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wrapText="1"/>
    </xf>
    <xf numFmtId="43" fontId="11" fillId="7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Protection="1"/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vertical="center" wrapText="1"/>
    </xf>
    <xf numFmtId="0" fontId="9" fillId="3" borderId="2" xfId="0" applyFont="1" applyFill="1" applyBorder="1" applyProtection="1"/>
    <xf numFmtId="0" fontId="9" fillId="3" borderId="3" xfId="0" applyFont="1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right"/>
    </xf>
    <xf numFmtId="0" fontId="4" fillId="3" borderId="1" xfId="0" applyFont="1" applyFill="1" applyBorder="1" applyProtection="1"/>
    <xf numFmtId="43" fontId="4" fillId="3" borderId="1" xfId="1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center" vertical="center"/>
    </xf>
    <xf numFmtId="166" fontId="3" fillId="0" borderId="1" xfId="3" applyNumberFormat="1" applyFont="1" applyFill="1" applyBorder="1" applyProtection="1"/>
    <xf numFmtId="0" fontId="3" fillId="3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Protection="1"/>
    <xf numFmtId="43" fontId="3" fillId="0" borderId="1" xfId="1" applyFont="1" applyFill="1" applyBorder="1" applyAlignment="1" applyProtection="1">
      <alignment horizontal="right"/>
    </xf>
    <xf numFmtId="43" fontId="4" fillId="0" borderId="1" xfId="1" applyFont="1" applyFill="1" applyBorder="1" applyProtection="1"/>
    <xf numFmtId="43" fontId="3" fillId="0" borderId="1" xfId="1" applyFont="1" applyFill="1" applyBorder="1" applyAlignment="1" applyProtection="1">
      <alignment horizontal="right" wrapText="1"/>
    </xf>
    <xf numFmtId="43" fontId="4" fillId="0" borderId="1" xfId="1" applyFont="1" applyFill="1" applyBorder="1" applyAlignment="1" applyProtection="1">
      <alignment horizontal="right" wrapText="1"/>
    </xf>
    <xf numFmtId="43" fontId="4" fillId="0" borderId="1" xfId="1" applyFont="1" applyFill="1" applyBorder="1" applyAlignment="1" applyProtection="1">
      <alignment horizontal="right" wrapText="1"/>
      <protection hidden="1"/>
    </xf>
    <xf numFmtId="0" fontId="3" fillId="0" borderId="1" xfId="0" applyFont="1" applyFill="1" applyBorder="1" applyAlignment="1" applyProtection="1">
      <alignment vertical="center"/>
    </xf>
    <xf numFmtId="43" fontId="3" fillId="0" borderId="1" xfId="1" applyFont="1" applyFill="1" applyBorder="1" applyAlignment="1" applyProtection="1"/>
    <xf numFmtId="43" fontId="3" fillId="0" borderId="1" xfId="1" applyFont="1" applyFill="1" applyBorder="1" applyAlignment="1" applyProtection="1">
      <alignment horizontal="center" vertical="center" wrapText="1"/>
    </xf>
    <xf numFmtId="165" fontId="9" fillId="4" borderId="1" xfId="1" applyNumberFormat="1" applyFont="1" applyFill="1" applyBorder="1" applyAlignment="1" applyProtection="1">
      <alignment horizontal="center"/>
      <protection hidden="1"/>
    </xf>
    <xf numFmtId="43" fontId="9" fillId="3" borderId="1" xfId="1" applyFont="1" applyFill="1" applyBorder="1" applyProtection="1">
      <protection hidden="1"/>
    </xf>
    <xf numFmtId="43" fontId="9" fillId="3" borderId="1" xfId="1" applyFont="1" applyFill="1" applyBorder="1" applyAlignment="1" applyProtection="1">
      <alignment horizontal="center"/>
      <protection hidden="1"/>
    </xf>
    <xf numFmtId="165" fontId="9" fillId="4" borderId="1" xfId="1" applyNumberFormat="1" applyFont="1" applyFill="1" applyBorder="1" applyAlignment="1" applyProtection="1">
      <alignment horizontal="center" vertical="center"/>
      <protection hidden="1"/>
    </xf>
    <xf numFmtId="43" fontId="9" fillId="3" borderId="1" xfId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43" fontId="3" fillId="0" borderId="1" xfId="1" applyFont="1" applyFill="1" applyBorder="1" applyAlignment="1" applyProtection="1">
      <alignment horizontal="center" wrapText="1"/>
    </xf>
    <xf numFmtId="43" fontId="9" fillId="0" borderId="1" xfId="1" applyFont="1" applyFill="1" applyBorder="1" applyProtection="1"/>
    <xf numFmtId="43" fontId="4" fillId="0" borderId="1" xfId="1" applyFont="1" applyFill="1" applyBorder="1" applyAlignment="1" applyProtection="1">
      <alignment horizontal="right"/>
    </xf>
    <xf numFmtId="0" fontId="3" fillId="4" borderId="1" xfId="0" applyFont="1" applyFill="1" applyBorder="1" applyProtection="1"/>
    <xf numFmtId="43" fontId="3" fillId="0" borderId="1" xfId="1" applyFont="1" applyFill="1" applyBorder="1" applyProtection="1"/>
    <xf numFmtId="1" fontId="3" fillId="0" borderId="1" xfId="0" applyNumberFormat="1" applyFont="1" applyFill="1" applyBorder="1" applyProtection="1"/>
    <xf numFmtId="43" fontId="3" fillId="0" borderId="1" xfId="1" applyFont="1" applyFill="1" applyBorder="1" applyProtection="1">
      <protection hidden="1"/>
    </xf>
    <xf numFmtId="1" fontId="3" fillId="0" borderId="1" xfId="1" applyNumberFormat="1" applyFont="1" applyFill="1" applyBorder="1" applyProtection="1"/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/>
    <xf numFmtId="43" fontId="3" fillId="0" borderId="1" xfId="1" applyFont="1" applyFill="1" applyBorder="1" applyAlignment="1" applyProtection="1">
      <alignment wrapText="1"/>
    </xf>
    <xf numFmtId="0" fontId="22" fillId="4" borderId="1" xfId="0" applyFont="1" applyFill="1" applyBorder="1" applyAlignment="1" applyProtection="1">
      <protection hidden="1"/>
    </xf>
    <xf numFmtId="0" fontId="9" fillId="4" borderId="1" xfId="0" applyFont="1" applyFill="1" applyBorder="1" applyProtection="1">
      <protection hidden="1"/>
    </xf>
    <xf numFmtId="0" fontId="9" fillId="4" borderId="1" xfId="0" applyFont="1" applyFill="1" applyBorder="1" applyProtection="1"/>
    <xf numFmtId="165" fontId="23" fillId="3" borderId="1" xfId="1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wrapText="1"/>
    </xf>
    <xf numFmtId="43" fontId="4" fillId="3" borderId="1" xfId="1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3" fontId="5" fillId="3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right"/>
    </xf>
    <xf numFmtId="43" fontId="4" fillId="3" borderId="2" xfId="1" applyFont="1" applyFill="1" applyBorder="1" applyProtection="1">
      <protection hidden="1"/>
    </xf>
    <xf numFmtId="0" fontId="4" fillId="3" borderId="2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4" fillId="3" borderId="3" xfId="0" applyFont="1" applyFill="1" applyBorder="1" applyProtection="1"/>
    <xf numFmtId="165" fontId="9" fillId="0" borderId="1" xfId="1" applyNumberFormat="1" applyFont="1" applyFill="1" applyBorder="1" applyProtection="1"/>
    <xf numFmtId="43" fontId="4" fillId="3" borderId="2" xfId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right" wrapText="1"/>
    </xf>
    <xf numFmtId="0" fontId="4" fillId="3" borderId="3" xfId="0" applyFont="1" applyFill="1" applyBorder="1" applyAlignment="1" applyProtection="1">
      <alignment wrapText="1"/>
    </xf>
    <xf numFmtId="43" fontId="4" fillId="3" borderId="3" xfId="1" applyFont="1" applyFill="1" applyBorder="1" applyAlignment="1" applyProtection="1">
      <alignment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9" fillId="3" borderId="7" xfId="0" applyFont="1" applyFill="1" applyBorder="1" applyProtection="1"/>
    <xf numFmtId="0" fontId="9" fillId="3" borderId="8" xfId="0" applyFont="1" applyFill="1" applyBorder="1" applyProtection="1"/>
    <xf numFmtId="0" fontId="4" fillId="3" borderId="8" xfId="0" applyFont="1" applyFill="1" applyBorder="1" applyAlignment="1" applyProtection="1">
      <alignment horizontal="right"/>
    </xf>
    <xf numFmtId="0" fontId="4" fillId="3" borderId="8" xfId="0" applyFont="1" applyFill="1" applyBorder="1" applyProtection="1"/>
    <xf numFmtId="43" fontId="4" fillId="3" borderId="8" xfId="1" applyFont="1" applyFill="1" applyBorder="1" applyProtection="1">
      <protection hidden="1"/>
    </xf>
    <xf numFmtId="0" fontId="4" fillId="3" borderId="8" xfId="0" applyFont="1" applyFill="1" applyBorder="1" applyProtection="1">
      <protection hidden="1"/>
    </xf>
    <xf numFmtId="165" fontId="23" fillId="3" borderId="8" xfId="1" applyNumberFormat="1" applyFont="1" applyFill="1" applyBorder="1" applyAlignment="1" applyProtection="1">
      <alignment horizontal="center"/>
      <protection hidden="1"/>
    </xf>
    <xf numFmtId="0" fontId="9" fillId="0" borderId="2" xfId="0" applyFont="1" applyBorder="1" applyProtection="1"/>
    <xf numFmtId="0" fontId="6" fillId="0" borderId="2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wrapText="1"/>
    </xf>
    <xf numFmtId="0" fontId="4" fillId="3" borderId="5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/>
    </xf>
    <xf numFmtId="0" fontId="4" fillId="3" borderId="6" xfId="0" applyFont="1" applyFill="1" applyBorder="1" applyProtection="1"/>
    <xf numFmtId="0" fontId="4" fillId="3" borderId="14" xfId="0" applyFont="1" applyFill="1" applyBorder="1" applyProtection="1"/>
    <xf numFmtId="0" fontId="4" fillId="3" borderId="15" xfId="0" applyFont="1" applyFill="1" applyBorder="1" applyProtection="1"/>
    <xf numFmtId="0" fontId="9" fillId="0" borderId="16" xfId="0" applyFont="1" applyBorder="1" applyProtection="1"/>
    <xf numFmtId="43" fontId="7" fillId="7" borderId="2" xfId="1" applyFont="1" applyFill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center" vertical="center" wrapText="1"/>
    </xf>
    <xf numFmtId="43" fontId="15" fillId="7" borderId="3" xfId="1" applyFont="1" applyFill="1" applyBorder="1" applyAlignment="1" applyProtection="1">
      <alignment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/>
    </xf>
    <xf numFmtId="165" fontId="14" fillId="7" borderId="17" xfId="1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Protection="1"/>
    <xf numFmtId="43" fontId="4" fillId="3" borderId="6" xfId="0" applyNumberFormat="1" applyFont="1" applyFill="1" applyBorder="1" applyAlignment="1" applyProtection="1">
      <alignment horizontal="right"/>
    </xf>
    <xf numFmtId="164" fontId="4" fillId="3" borderId="1" xfId="0" applyNumberFormat="1" applyFont="1" applyFill="1" applyBorder="1" applyAlignment="1" applyProtection="1">
      <alignment horizontal="right"/>
    </xf>
    <xf numFmtId="164" fontId="4" fillId="3" borderId="1" xfId="0" applyNumberFormat="1" applyFont="1" applyFill="1" applyBorder="1" applyProtection="1">
      <protection hidden="1"/>
    </xf>
    <xf numFmtId="164" fontId="9" fillId="0" borderId="1" xfId="0" applyNumberFormat="1" applyFont="1" applyBorder="1" applyProtection="1"/>
    <xf numFmtId="0" fontId="24" fillId="0" borderId="1" xfId="0" applyFont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Protection="1"/>
    <xf numFmtId="0" fontId="23" fillId="3" borderId="1" xfId="0" applyFont="1" applyFill="1" applyBorder="1" applyAlignment="1" applyProtection="1">
      <alignment vertical="center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vertical="center"/>
    </xf>
    <xf numFmtId="43" fontId="25" fillId="3" borderId="1" xfId="1" applyFont="1" applyFill="1" applyBorder="1" applyAlignment="1" applyProtection="1">
      <alignment vertical="center"/>
      <protection hidden="1"/>
    </xf>
    <xf numFmtId="0" fontId="25" fillId="3" borderId="1" xfId="0" applyFont="1" applyFill="1" applyBorder="1" applyAlignment="1" applyProtection="1">
      <alignment vertical="center"/>
      <protection hidden="1"/>
    </xf>
    <xf numFmtId="0" fontId="23" fillId="3" borderId="1" xfId="0" applyFont="1" applyFill="1" applyBorder="1" applyProtection="1"/>
    <xf numFmtId="0" fontId="23" fillId="0" borderId="1" xfId="0" applyFont="1" applyBorder="1" applyProtection="1"/>
    <xf numFmtId="0" fontId="23" fillId="0" borderId="4" xfId="0" applyFont="1" applyBorder="1" applyProtection="1"/>
    <xf numFmtId="0" fontId="25" fillId="3" borderId="1" xfId="0" applyFont="1" applyFill="1" applyBorder="1" applyAlignment="1" applyProtection="1">
      <alignment horizontal="left"/>
    </xf>
    <xf numFmtId="0" fontId="25" fillId="3" borderId="1" xfId="0" applyFont="1" applyFill="1" applyBorder="1" applyProtection="1"/>
    <xf numFmtId="43" fontId="25" fillId="3" borderId="1" xfId="1" applyFont="1" applyFill="1" applyBorder="1" applyProtection="1">
      <protection hidden="1"/>
    </xf>
    <xf numFmtId="0" fontId="25" fillId="3" borderId="1" xfId="0" applyFont="1" applyFill="1" applyBorder="1" applyProtection="1">
      <protection hidden="1"/>
    </xf>
    <xf numFmtId="0" fontId="26" fillId="4" borderId="18" xfId="0" applyFont="1" applyFill="1" applyBorder="1" applyAlignment="1" applyProtection="1">
      <alignment horizontal="right" vertical="center"/>
    </xf>
    <xf numFmtId="0" fontId="9" fillId="0" borderId="4" xfId="0" applyFont="1" applyBorder="1" applyProtection="1"/>
    <xf numFmtId="0" fontId="4" fillId="3" borderId="6" xfId="0" applyFont="1" applyFill="1" applyBorder="1" applyAlignment="1" applyProtection="1">
      <alignment horizontal="right"/>
    </xf>
    <xf numFmtId="0" fontId="9" fillId="3" borderId="24" xfId="0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43" fontId="11" fillId="3" borderId="0" xfId="1" applyFont="1" applyFill="1" applyBorder="1" applyAlignment="1" applyProtection="1">
      <alignment horizontal="center" vertical="center" wrapText="1"/>
    </xf>
    <xf numFmtId="14" fontId="5" fillId="2" borderId="19" xfId="1" applyNumberFormat="1" applyFont="1" applyFill="1" applyBorder="1" applyAlignment="1" applyProtection="1">
      <alignment horizontal="center" vertical="center"/>
    </xf>
    <xf numFmtId="43" fontId="0" fillId="0" borderId="0" xfId="1" applyFont="1"/>
    <xf numFmtId="43" fontId="3" fillId="0" borderId="1" xfId="1" applyFont="1" applyFill="1" applyBorder="1" applyAlignment="1" applyProtection="1">
      <alignment horizontal="center" vertical="center"/>
    </xf>
    <xf numFmtId="43" fontId="3" fillId="0" borderId="1" xfId="1" applyFont="1" applyFill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right" vertical="center" wrapText="1"/>
    </xf>
    <xf numFmtId="0" fontId="23" fillId="3" borderId="4" xfId="0" applyFont="1" applyFill="1" applyBorder="1" applyAlignment="1" applyProtection="1">
      <alignment vertical="center"/>
    </xf>
    <xf numFmtId="0" fontId="9" fillId="3" borderId="9" xfId="0" applyFont="1" applyFill="1" applyBorder="1" applyProtection="1"/>
    <xf numFmtId="0" fontId="9" fillId="3" borderId="6" xfId="0" applyFont="1" applyFill="1" applyBorder="1" applyProtection="1"/>
    <xf numFmtId="0" fontId="23" fillId="3" borderId="6" xfId="0" applyFont="1" applyFill="1" applyBorder="1" applyAlignment="1" applyProtection="1">
      <alignment vertical="center"/>
    </xf>
    <xf numFmtId="0" fontId="23" fillId="0" borderId="6" xfId="0" applyFont="1" applyBorder="1" applyProtection="1"/>
    <xf numFmtId="0" fontId="9" fillId="3" borderId="10" xfId="0" applyFont="1" applyFill="1" applyBorder="1" applyProtection="1"/>
    <xf numFmtId="9" fontId="29" fillId="2" borderId="19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10" fontId="7" fillId="4" borderId="2" xfId="0" applyNumberFormat="1" applyFont="1" applyFill="1" applyBorder="1" applyAlignment="1" applyProtection="1">
      <alignment horizontal="center" vertical="center" wrapText="1"/>
    </xf>
    <xf numFmtId="165" fontId="12" fillId="3" borderId="19" xfId="1" applyNumberFormat="1" applyFont="1" applyFill="1" applyBorder="1" applyAlignment="1" applyProtection="1">
      <alignment vertical="center"/>
      <protection locked="0"/>
    </xf>
    <xf numFmtId="0" fontId="19" fillId="4" borderId="19" xfId="0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 applyProtection="1">
      <alignment horizontal="center" vertical="center"/>
    </xf>
    <xf numFmtId="9" fontId="29" fillId="2" borderId="19" xfId="0" applyNumberFormat="1" applyFont="1" applyFill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wrapText="1"/>
    </xf>
    <xf numFmtId="0" fontId="9" fillId="0" borderId="22" xfId="0" applyFont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8" borderId="19" xfId="0" applyFont="1" applyFill="1" applyBorder="1" applyAlignment="1" applyProtection="1">
      <alignment horizontal="center" vertical="center" wrapText="1"/>
    </xf>
    <xf numFmtId="0" fontId="31" fillId="10" borderId="37" xfId="0" applyFont="1" applyFill="1" applyBorder="1" applyAlignment="1" applyProtection="1">
      <alignment horizontal="center" vertical="center" wrapText="1"/>
      <protection locked="0"/>
    </xf>
    <xf numFmtId="9" fontId="24" fillId="0" borderId="1" xfId="0" applyNumberFormat="1" applyFont="1" applyBorder="1" applyAlignment="1" applyProtection="1">
      <alignment horizontal="center"/>
    </xf>
    <xf numFmtId="9" fontId="24" fillId="3" borderId="1" xfId="0" applyNumberFormat="1" applyFont="1" applyFill="1" applyBorder="1" applyAlignment="1" applyProtection="1">
      <alignment horizontal="center" vertical="center"/>
    </xf>
    <xf numFmtId="167" fontId="15" fillId="4" borderId="1" xfId="1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28" fillId="2" borderId="19" xfId="0" applyFont="1" applyFill="1" applyBorder="1" applyAlignment="1" applyProtection="1">
      <alignment horizontal="center" vertical="center"/>
    </xf>
    <xf numFmtId="0" fontId="28" fillId="3" borderId="7" xfId="0" applyFont="1" applyFill="1" applyBorder="1" applyAlignment="1" applyProtection="1">
      <alignment horizontal="center"/>
    </xf>
    <xf numFmtId="0" fontId="28" fillId="3" borderId="8" xfId="0" applyFont="1" applyFill="1" applyBorder="1" applyAlignment="1" applyProtection="1">
      <alignment horizontal="center"/>
    </xf>
    <xf numFmtId="0" fontId="28" fillId="3" borderId="30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11" xfId="0" applyFont="1" applyFill="1" applyBorder="1" applyAlignment="1" applyProtection="1">
      <alignment horizontal="left" vertical="center" wrapText="1"/>
      <protection locked="0"/>
    </xf>
    <xf numFmtId="0" fontId="6" fillId="5" borderId="10" xfId="0" applyFont="1" applyFill="1" applyBorder="1" applyAlignment="1" applyProtection="1">
      <alignment horizontal="left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5" fillId="5" borderId="36" xfId="0" applyFont="1" applyFill="1" applyBorder="1" applyAlignment="1" applyProtection="1">
      <alignment horizontal="left" vertical="top" wrapText="1"/>
    </xf>
    <xf numFmtId="0" fontId="5" fillId="5" borderId="26" xfId="0" applyFont="1" applyFill="1" applyBorder="1" applyAlignment="1" applyProtection="1">
      <alignment horizontal="left" vertical="top" wrapText="1"/>
    </xf>
    <xf numFmtId="0" fontId="5" fillId="5" borderId="35" xfId="0" applyFont="1" applyFill="1" applyBorder="1" applyAlignment="1" applyProtection="1">
      <alignment horizontal="left" vertical="top" wrapText="1"/>
    </xf>
    <xf numFmtId="0" fontId="5" fillId="5" borderId="38" xfId="0" applyFont="1" applyFill="1" applyBorder="1" applyAlignment="1" applyProtection="1">
      <alignment horizontal="left" vertical="top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5" fillId="5" borderId="39" xfId="0" applyFont="1" applyFill="1" applyBorder="1" applyAlignment="1" applyProtection="1">
      <alignment horizontal="left" vertical="top" wrapText="1"/>
    </xf>
    <xf numFmtId="0" fontId="5" fillId="5" borderId="40" xfId="0" applyFont="1" applyFill="1" applyBorder="1" applyAlignment="1" applyProtection="1">
      <alignment horizontal="left" vertical="top" wrapText="1"/>
    </xf>
    <xf numFmtId="0" fontId="5" fillId="5" borderId="23" xfId="0" applyFont="1" applyFill="1" applyBorder="1" applyAlignment="1" applyProtection="1">
      <alignment horizontal="left" vertical="top" wrapText="1"/>
    </xf>
    <xf numFmtId="0" fontId="5" fillId="5" borderId="41" xfId="0" applyFont="1" applyFill="1" applyBorder="1" applyAlignment="1" applyProtection="1">
      <alignment horizontal="left" vertical="top" wrapText="1"/>
    </xf>
    <xf numFmtId="0" fontId="6" fillId="5" borderId="36" xfId="0" applyFont="1" applyFill="1" applyBorder="1" applyAlignment="1" applyProtection="1">
      <alignment horizontal="left" vertical="top" wrapText="1"/>
      <protection locked="0"/>
    </xf>
    <xf numFmtId="0" fontId="6" fillId="5" borderId="26" xfId="0" applyFont="1" applyFill="1" applyBorder="1" applyAlignment="1" applyProtection="1">
      <alignment horizontal="left" vertical="top" wrapText="1"/>
      <protection locked="0"/>
    </xf>
    <xf numFmtId="0" fontId="6" fillId="5" borderId="35" xfId="0" applyFont="1" applyFill="1" applyBorder="1" applyAlignment="1" applyProtection="1">
      <alignment horizontal="left" vertical="top" wrapText="1"/>
      <protection locked="0"/>
    </xf>
    <xf numFmtId="0" fontId="6" fillId="5" borderId="38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39" xfId="0" applyFont="1" applyFill="1" applyBorder="1" applyAlignment="1" applyProtection="1">
      <alignment horizontal="left" vertical="top" wrapText="1"/>
      <protection locked="0"/>
    </xf>
    <xf numFmtId="0" fontId="6" fillId="5" borderId="40" xfId="0" applyFont="1" applyFill="1" applyBorder="1" applyAlignment="1" applyProtection="1">
      <alignment horizontal="left" vertical="top" wrapText="1"/>
      <protection locked="0"/>
    </xf>
    <xf numFmtId="0" fontId="6" fillId="5" borderId="23" xfId="0" applyFont="1" applyFill="1" applyBorder="1" applyAlignment="1" applyProtection="1">
      <alignment horizontal="left" vertical="top" wrapText="1"/>
      <protection locked="0"/>
    </xf>
    <xf numFmtId="0" fontId="6" fillId="5" borderId="41" xfId="0" applyFont="1" applyFill="1" applyBorder="1" applyAlignment="1" applyProtection="1">
      <alignment horizontal="left" vertical="top" wrapText="1"/>
      <protection locked="0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21" xfId="0" applyFont="1" applyFill="1" applyBorder="1" applyAlignment="1" applyProtection="1">
      <alignment horizontal="center" vertical="center" wrapText="1"/>
    </xf>
    <xf numFmtId="0" fontId="21" fillId="4" borderId="2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31" fillId="10" borderId="36" xfId="0" applyFont="1" applyFill="1" applyBorder="1" applyAlignment="1" applyProtection="1">
      <alignment horizontal="center" vertical="center" wrapText="1"/>
    </xf>
    <xf numFmtId="0" fontId="31" fillId="10" borderId="3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17" fillId="8" borderId="19" xfId="0" applyFont="1" applyFill="1" applyBorder="1" applyAlignment="1" applyProtection="1">
      <alignment horizontal="center" vertical="center" wrapText="1"/>
    </xf>
    <xf numFmtId="0" fontId="20" fillId="10" borderId="27" xfId="2" applyFont="1" applyFill="1" applyBorder="1" applyAlignment="1" applyProtection="1">
      <alignment horizontal="center" vertical="center" wrapText="1"/>
    </xf>
    <xf numFmtId="0" fontId="20" fillId="10" borderId="28" xfId="2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26" fillId="4" borderId="12" xfId="0" applyFont="1" applyFill="1" applyBorder="1" applyAlignment="1" applyProtection="1">
      <alignment horizontal="center" vertical="center"/>
    </xf>
    <xf numFmtId="0" fontId="26" fillId="4" borderId="13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15" fillId="8" borderId="7" xfId="0" applyFont="1" applyFill="1" applyBorder="1" applyAlignment="1" applyProtection="1">
      <alignment horizontal="center" vertical="center" wrapText="1"/>
    </xf>
    <xf numFmtId="0" fontId="15" fillId="8" borderId="30" xfId="0" applyFont="1" applyFill="1" applyBorder="1" applyAlignment="1" applyProtection="1">
      <alignment horizontal="center" vertical="center" wrapText="1"/>
    </xf>
    <xf numFmtId="0" fontId="27" fillId="5" borderId="7" xfId="0" applyFont="1" applyFill="1" applyBorder="1" applyAlignment="1" applyProtection="1">
      <alignment horizontal="center" vertical="center" wrapText="1"/>
      <protection locked="0"/>
    </xf>
    <xf numFmtId="0" fontId="27" fillId="5" borderId="30" xfId="0" applyFont="1" applyFill="1" applyBorder="1" applyAlignment="1" applyProtection="1">
      <alignment horizontal="center" vertical="center" wrapText="1"/>
      <protection locked="0"/>
    </xf>
    <xf numFmtId="0" fontId="14" fillId="8" borderId="19" xfId="0" applyFont="1" applyFill="1" applyBorder="1" applyAlignment="1" applyProtection="1">
      <alignment horizontal="center" vertical="center" wrapText="1"/>
    </xf>
    <xf numFmtId="0" fontId="16" fillId="9" borderId="20" xfId="0" applyFont="1" applyFill="1" applyBorder="1" applyAlignment="1" applyProtection="1">
      <alignment horizontal="center" vertical="center"/>
    </xf>
    <xf numFmtId="0" fontId="16" fillId="9" borderId="21" xfId="0" applyFont="1" applyFill="1" applyBorder="1" applyAlignment="1" applyProtection="1">
      <alignment horizontal="center" vertical="center"/>
    </xf>
    <xf numFmtId="0" fontId="16" fillId="9" borderId="29" xfId="0" applyFont="1" applyFill="1" applyBorder="1" applyAlignment="1" applyProtection="1">
      <alignment horizontal="center" vertical="center"/>
    </xf>
    <xf numFmtId="0" fontId="8" fillId="6" borderId="32" xfId="0" applyFont="1" applyFill="1" applyBorder="1" applyAlignment="1" applyProtection="1">
      <alignment horizontal="center" vertical="center" wrapText="1"/>
    </xf>
    <xf numFmtId="0" fontId="8" fillId="6" borderId="33" xfId="0" applyFont="1" applyFill="1" applyBorder="1" applyAlignment="1" applyProtection="1">
      <alignment horizontal="center" vertical="center" wrapText="1"/>
    </xf>
    <xf numFmtId="0" fontId="26" fillId="2" borderId="31" xfId="0" applyFont="1" applyFill="1" applyBorder="1" applyAlignment="1" applyProtection="1">
      <alignment horizontal="center" vertical="center" wrapText="1"/>
    </xf>
    <xf numFmtId="0" fontId="26" fillId="2" borderId="32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 vertical="center" wrapText="1"/>
    </xf>
    <xf numFmtId="0" fontId="16" fillId="9" borderId="22" xfId="0" applyFont="1" applyFill="1" applyBorder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48"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FFCC"/>
      <color rgb="FFD1F402"/>
      <color rgb="FF800000"/>
      <color rgb="FFCC0000"/>
      <color rgb="FFEAEAEA"/>
      <color rgb="FFFFFFFF"/>
      <color rgb="FFCCECF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91" Type="http://schemas.openxmlformats.org/officeDocument/2006/relationships/customXml" Target="../ink/ink11.xml"/><Relationship Id="rId900" Type="http://schemas.openxmlformats.org/officeDocument/2006/relationships/customXml" Target="../ink/ink20.xml"/><Relationship Id="rId905" Type="http://schemas.openxmlformats.org/officeDocument/2006/relationships/customXml" Target="../ink/ink25.xml"/><Relationship Id="rId913" Type="http://schemas.openxmlformats.org/officeDocument/2006/relationships/customXml" Target="../ink/ink33.xml"/><Relationship Id="rId921" Type="http://schemas.openxmlformats.org/officeDocument/2006/relationships/customXml" Target="../ink/ink41.xml"/><Relationship Id="rId7" Type="http://schemas.openxmlformats.org/officeDocument/2006/relationships/customXml" Target="../ink/ink4.xml"/><Relationship Id="rId899" Type="http://schemas.openxmlformats.org/officeDocument/2006/relationships/customXml" Target="../ink/ink19.xml"/><Relationship Id="rId908" Type="http://schemas.openxmlformats.org/officeDocument/2006/relationships/customXml" Target="../ink/ink28.xml"/><Relationship Id="rId894" Type="http://schemas.openxmlformats.org/officeDocument/2006/relationships/customXml" Target="../ink/ink14.xml"/><Relationship Id="rId903" Type="http://schemas.openxmlformats.org/officeDocument/2006/relationships/customXml" Target="../ink/ink23.xml"/><Relationship Id="rId911" Type="http://schemas.openxmlformats.org/officeDocument/2006/relationships/customXml" Target="../ink/ink31.xml"/><Relationship Id="rId916" Type="http://schemas.openxmlformats.org/officeDocument/2006/relationships/customXml" Target="../ink/ink36.xml"/><Relationship Id="rId924" Type="http://schemas.openxmlformats.org/officeDocument/2006/relationships/customXml" Target="../ink/ink43.xml"/><Relationship Id="rId929" Type="http://schemas.openxmlformats.org/officeDocument/2006/relationships/image" Target="../media/image1.png"/><Relationship Id="rId932" Type="http://schemas.openxmlformats.org/officeDocument/2006/relationships/customXml" Target="../ink/ink45.xml"/><Relationship Id="rId11" Type="http://schemas.openxmlformats.org/officeDocument/2006/relationships/customXml" Target="../ink/ink8.xml"/><Relationship Id="rId5" Type="http://schemas.openxmlformats.org/officeDocument/2006/relationships/image" Target="../media/image3.png"/><Relationship Id="rId889" Type="http://schemas.openxmlformats.org/officeDocument/2006/relationships/customXml" Target="../ink/ink9.xml"/><Relationship Id="rId902" Type="http://schemas.openxmlformats.org/officeDocument/2006/relationships/customXml" Target="../ink/ink22.xml"/><Relationship Id="rId910" Type="http://schemas.openxmlformats.org/officeDocument/2006/relationships/customXml" Target="../ink/ink30.xml"/><Relationship Id="rId923" Type="http://schemas.openxmlformats.org/officeDocument/2006/relationships/customXml" Target="../ink/ink42.xml"/><Relationship Id="rId931" Type="http://schemas.openxmlformats.org/officeDocument/2006/relationships/image" Target="../media/image7.png"/><Relationship Id="rId10" Type="http://schemas.openxmlformats.org/officeDocument/2006/relationships/customXml" Target="../ink/ink7.xml"/><Relationship Id="rId892" Type="http://schemas.openxmlformats.org/officeDocument/2006/relationships/customXml" Target="../ink/ink12.xml"/><Relationship Id="rId897" Type="http://schemas.openxmlformats.org/officeDocument/2006/relationships/customXml" Target="../ink/ink17.xml"/><Relationship Id="rId901" Type="http://schemas.openxmlformats.org/officeDocument/2006/relationships/customXml" Target="../ink/ink21.xml"/><Relationship Id="rId906" Type="http://schemas.openxmlformats.org/officeDocument/2006/relationships/customXml" Target="../ink/ink26.xml"/><Relationship Id="rId914" Type="http://schemas.openxmlformats.org/officeDocument/2006/relationships/customXml" Target="../ink/ink34.xml"/><Relationship Id="rId919" Type="http://schemas.openxmlformats.org/officeDocument/2006/relationships/customXml" Target="../ink/ink39.xml"/><Relationship Id="rId922" Type="http://schemas.openxmlformats.org/officeDocument/2006/relationships/image" Target="../media/image4.png"/><Relationship Id="rId4" Type="http://schemas.openxmlformats.org/officeDocument/2006/relationships/customXml" Target="../ink/ink2.xml"/><Relationship Id="rId9" Type="http://schemas.openxmlformats.org/officeDocument/2006/relationships/customXml" Target="../ink/ink6.xml"/><Relationship Id="rId888" Type="http://schemas.openxmlformats.org/officeDocument/2006/relationships/image" Target="../media/image15.png"/><Relationship Id="rId896" Type="http://schemas.openxmlformats.org/officeDocument/2006/relationships/customXml" Target="../ink/ink16.xml"/><Relationship Id="rId918" Type="http://schemas.openxmlformats.org/officeDocument/2006/relationships/customXml" Target="../ink/ink38.xml"/><Relationship Id="rId930" Type="http://schemas.openxmlformats.org/officeDocument/2006/relationships/customXml" Target="../ink/ink44.xml"/><Relationship Id="rId8" Type="http://schemas.openxmlformats.org/officeDocument/2006/relationships/customXml" Target="../ink/ink5.xml"/><Relationship Id="rId3" Type="http://schemas.openxmlformats.org/officeDocument/2006/relationships/image" Target="../media/image2.png"/><Relationship Id="rId890" Type="http://schemas.openxmlformats.org/officeDocument/2006/relationships/customXml" Target="../ink/ink10.xml"/><Relationship Id="rId895" Type="http://schemas.openxmlformats.org/officeDocument/2006/relationships/customXml" Target="../ink/ink15.xml"/><Relationship Id="rId904" Type="http://schemas.openxmlformats.org/officeDocument/2006/relationships/customXml" Target="../ink/ink24.xml"/><Relationship Id="rId909" Type="http://schemas.openxmlformats.org/officeDocument/2006/relationships/customXml" Target="../ink/ink29.xml"/><Relationship Id="rId917" Type="http://schemas.openxmlformats.org/officeDocument/2006/relationships/customXml" Target="../ink/ink37.xml"/><Relationship Id="rId912" Type="http://schemas.openxmlformats.org/officeDocument/2006/relationships/customXml" Target="../ink/ink32.xml"/><Relationship Id="rId920" Type="http://schemas.openxmlformats.org/officeDocument/2006/relationships/customXml" Target="../ink/ink40.xml"/><Relationship Id="rId933" Type="http://schemas.openxmlformats.org/officeDocument/2006/relationships/image" Target="../media/image8.png"/><Relationship Id="rId1" Type="http://schemas.openxmlformats.org/officeDocument/2006/relationships/customXml" Target="../ink/ink1.xml"/><Relationship Id="rId6" Type="http://schemas.openxmlformats.org/officeDocument/2006/relationships/customXml" Target="../ink/ink3.xml"/><Relationship Id="rId893" Type="http://schemas.openxmlformats.org/officeDocument/2006/relationships/customXml" Target="../ink/ink13.xml"/><Relationship Id="rId898" Type="http://schemas.openxmlformats.org/officeDocument/2006/relationships/customXml" Target="../ink/ink18.xml"/><Relationship Id="rId907" Type="http://schemas.openxmlformats.org/officeDocument/2006/relationships/customXml" Target="../ink/ink27.xml"/><Relationship Id="rId915" Type="http://schemas.openxmlformats.org/officeDocument/2006/relationships/customXml" Target="../ink/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516191</xdr:colOff>
      <xdr:row>16</xdr:row>
      <xdr:rowOff>442920</xdr:rowOff>
    </xdr:from>
    <xdr:to>
      <xdr:col>15</xdr:col>
      <xdr:colOff>517631</xdr:colOff>
      <xdr:row>16</xdr:row>
      <xdr:rowOff>446138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3288815" y="5042741"/>
            <a:ext cx="1440" cy="3218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7535" y="5036305"/>
              <a:ext cx="3680" cy="1609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17</xdr:row>
      <xdr:rowOff>442920</xdr:rowOff>
    </xdr:from>
    <xdr:to>
      <xdr:col>15</xdr:col>
      <xdr:colOff>517631</xdr:colOff>
      <xdr:row>17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444981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14:cNvPr>
            <xdr14:cNvContentPartPr/>
          </xdr14:nvContentPartPr>
          <xdr14:nvPr macro=""/>
          <xdr14:xfrm>
            <a:off x="3287015" y="6162635"/>
            <a:ext cx="3240" cy="2061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4135" y="6158513"/>
              <a:ext cx="8280" cy="1030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480480</xdr:colOff>
      <xdr:row>19</xdr:row>
      <xdr:rowOff>454306</xdr:rowOff>
    </xdr:from>
    <xdr:to>
      <xdr:col>14</xdr:col>
      <xdr:colOff>483181</xdr:colOff>
      <xdr:row>19</xdr:row>
      <xdr:rowOff>455746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14:cNvPr>
            <xdr14:cNvContentPartPr/>
          </xdr14:nvContentPartPr>
          <xdr14:nvPr macro=""/>
          <xdr14:xfrm>
            <a:off x="2086056" y="6706856"/>
            <a:ext cx="2701" cy="144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84705" y="6705056"/>
              <a:ext cx="5064" cy="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480480</xdr:colOff>
      <xdr:row>20</xdr:row>
      <xdr:rowOff>454306</xdr:rowOff>
    </xdr:from>
    <xdr:to>
      <xdr:col>14</xdr:col>
      <xdr:colOff>483181</xdr:colOff>
      <xdr:row>20</xdr:row>
      <xdr:rowOff>455746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14:cNvPr>
            <xdr14:cNvContentPartPr/>
          </xdr14:nvContentPartPr>
          <xdr14:nvPr macro=""/>
          <xdr14:xfrm>
            <a:off x="2086056" y="7277412"/>
            <a:ext cx="2701" cy="1440"/>
          </xdr14:xfrm>
        </xdr:contentPart>
      </mc:Choice>
      <mc:Fallback xmlns="">
        <xdr:pic>
          <xdr:nvPicPr>
            <xdr:cNvPr id="66" name="Ink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84705" y="7275612"/>
              <a:ext cx="5064" cy="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447307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14:cNvPr>
            <xdr14:cNvContentPartPr/>
          </xdr14:nvContentPartPr>
          <xdr14:nvPr macro=""/>
          <xdr14:xfrm>
            <a:off x="3286552" y="8412537"/>
            <a:ext cx="3240" cy="4387"/>
          </xdr14:xfrm>
        </xdr:contentPart>
      </mc:Choice>
      <mc:Fallback xmlns=""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3672" y="8403763"/>
              <a:ext cx="8280" cy="2193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447307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14:cNvPr>
            <xdr14:cNvContentPartPr/>
          </xdr14:nvContentPartPr>
          <xdr14:nvPr macro=""/>
          <xdr14:xfrm>
            <a:off x="3286552" y="8412537"/>
            <a:ext cx="3240" cy="4387"/>
          </xdr14:xfrm>
        </xdr:contentPart>
      </mc:Choice>
      <mc:Fallback xmlns="">
        <xdr:pic>
          <xdr:nvPicPr>
            <xdr:cNvPr id="178" name="Ink 177">
              <a:extLst>
                <a:ext uri="{FF2B5EF4-FFF2-40B4-BE49-F238E27FC236}">
                  <a16:creationId xmlns:a16="http://schemas.microsoft.com/office/drawing/2014/main" id="{00000000-0008-0000-0000-0000B200000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83672" y="8403763"/>
              <a:ext cx="8280" cy="2193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33071</xdr:colOff>
      <xdr:row>26</xdr:row>
      <xdr:rowOff>442920</xdr:rowOff>
    </xdr:from>
    <xdr:to>
      <xdr:col>15</xdr:col>
      <xdr:colOff>517631</xdr:colOff>
      <xdr:row>27</xdr:row>
      <xdr:rowOff>456106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892" name="Ink 891">
              <a:extLst>
                <a:ext uri="{FF2B5EF4-FFF2-40B4-BE49-F238E27FC236}">
                  <a16:creationId xmlns:a16="http://schemas.microsoft.com/office/drawing/2014/main" id="{00000000-0008-0000-0000-00007C030000}"/>
                </a:ext>
              </a:extLst>
            </xdr14:cNvPr>
            <xdr14:cNvContentPartPr/>
          </xdr14:nvContentPartPr>
          <xdr14:nvPr macro=""/>
          <xdr14:xfrm>
            <a:off x="2805840" y="5041800"/>
            <a:ext cx="484560" cy="626760"/>
          </xdr14:xfrm>
        </xdr:contentPart>
      </mc:Choice>
      <mc:Fallback xmlns="">
        <xdr:pic>
          <xdr:nvPicPr>
            <xdr:cNvPr id="892" name="Ink 891"/>
            <xdr:cNvPicPr/>
          </xdr:nvPicPr>
          <xdr:blipFill>
            <a:blip xmlns:r="http://schemas.openxmlformats.org/officeDocument/2006/relationships" r:embed="rId888"/>
            <a:stretch>
              <a:fillRect/>
            </a:stretch>
          </xdr:blipFill>
          <xdr:spPr>
            <a:xfrm>
              <a:off x="2802240" y="5027596"/>
              <a:ext cx="490320" cy="65694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18</xdr:row>
      <xdr:rowOff>442920</xdr:rowOff>
    </xdr:from>
    <xdr:to>
      <xdr:col>15</xdr:col>
      <xdr:colOff>517631</xdr:colOff>
      <xdr:row>18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9">
          <xdr14:nvContentPartPr>
            <xdr14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0" name="Ink 1659">
              <a:extLst>
                <a:ext uri="{FF2B5EF4-FFF2-40B4-BE49-F238E27FC236}">
                  <a16:creationId xmlns:a16="http://schemas.microsoft.com/office/drawing/2014/main" id="{64779FA0-691B-47CF-9818-8D41DCAD236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19</xdr:row>
      <xdr:rowOff>442920</xdr:rowOff>
    </xdr:from>
    <xdr:to>
      <xdr:col>15</xdr:col>
      <xdr:colOff>517631</xdr:colOff>
      <xdr:row>19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0">
          <xdr14:nvContentPartPr>
            <xdr14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2" name="Ink 1661">
              <a:extLst>
                <a:ext uri="{FF2B5EF4-FFF2-40B4-BE49-F238E27FC236}">
                  <a16:creationId xmlns:a16="http://schemas.microsoft.com/office/drawing/2014/main" id="{B4DBC575-7C48-44BB-866C-7587A3297C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20</xdr:row>
      <xdr:rowOff>442920</xdr:rowOff>
    </xdr:from>
    <xdr:to>
      <xdr:col>15</xdr:col>
      <xdr:colOff>517631</xdr:colOff>
      <xdr:row>20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1">
          <xdr14:nvContentPartPr>
            <xdr14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3" name="Ink 1662">
              <a:extLst>
                <a:ext uri="{FF2B5EF4-FFF2-40B4-BE49-F238E27FC236}">
                  <a16:creationId xmlns:a16="http://schemas.microsoft.com/office/drawing/2014/main" id="{E3C75CAA-E56E-4903-A945-AFF629E0D095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21</xdr:row>
      <xdr:rowOff>442920</xdr:rowOff>
    </xdr:from>
    <xdr:to>
      <xdr:col>15</xdr:col>
      <xdr:colOff>517631</xdr:colOff>
      <xdr:row>21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2">
          <xdr14:nvContentPartPr>
            <xdr14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4" name="Ink 1663">
              <a:extLst>
                <a:ext uri="{FF2B5EF4-FFF2-40B4-BE49-F238E27FC236}">
                  <a16:creationId xmlns:a16="http://schemas.microsoft.com/office/drawing/2014/main" id="{57870893-A75E-446C-801A-FA28022F47B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22</xdr:row>
      <xdr:rowOff>442920</xdr:rowOff>
    </xdr:from>
    <xdr:to>
      <xdr:col>15</xdr:col>
      <xdr:colOff>517631</xdr:colOff>
      <xdr:row>22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3">
          <xdr14:nvContentPartPr>
            <xdr14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5" name="Ink 1664">
              <a:extLst>
                <a:ext uri="{FF2B5EF4-FFF2-40B4-BE49-F238E27FC236}">
                  <a16:creationId xmlns:a16="http://schemas.microsoft.com/office/drawing/2014/main" id="{226E00AD-98DA-4EDE-A23F-F345883B848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23</xdr:row>
      <xdr:rowOff>442920</xdr:rowOff>
    </xdr:from>
    <xdr:to>
      <xdr:col>15</xdr:col>
      <xdr:colOff>517631</xdr:colOff>
      <xdr:row>23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4">
          <xdr14:nvContentPartPr>
            <xdr14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6" name="Ink 1665">
              <a:extLst>
                <a:ext uri="{FF2B5EF4-FFF2-40B4-BE49-F238E27FC236}">
                  <a16:creationId xmlns:a16="http://schemas.microsoft.com/office/drawing/2014/main" id="{0ABF3ABC-3436-4D91-978D-78BEA05188C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24</xdr:row>
      <xdr:rowOff>442920</xdr:rowOff>
    </xdr:from>
    <xdr:to>
      <xdr:col>15</xdr:col>
      <xdr:colOff>517631</xdr:colOff>
      <xdr:row>24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5">
          <xdr14:nvContentPartPr>
            <xdr14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7" name="Ink 1666">
              <a:extLst>
                <a:ext uri="{FF2B5EF4-FFF2-40B4-BE49-F238E27FC236}">
                  <a16:creationId xmlns:a16="http://schemas.microsoft.com/office/drawing/2014/main" id="{B008CC4A-1B60-42B5-BBF3-52D66B34DC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25</xdr:row>
      <xdr:rowOff>442920</xdr:rowOff>
    </xdr:from>
    <xdr:to>
      <xdr:col>15</xdr:col>
      <xdr:colOff>517631</xdr:colOff>
      <xdr:row>25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6">
          <xdr14:nvContentPartPr>
            <xdr14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8" name="Ink 1667">
              <a:extLst>
                <a:ext uri="{FF2B5EF4-FFF2-40B4-BE49-F238E27FC236}">
                  <a16:creationId xmlns:a16="http://schemas.microsoft.com/office/drawing/2014/main" id="{54D84436-FBDB-4DFD-863A-9435A526583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26</xdr:row>
      <xdr:rowOff>442920</xdr:rowOff>
    </xdr:from>
    <xdr:to>
      <xdr:col>15</xdr:col>
      <xdr:colOff>517631</xdr:colOff>
      <xdr:row>26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7">
          <xdr14:nvContentPartPr>
            <xdr14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69" name="Ink 1668">
              <a:extLst>
                <a:ext uri="{FF2B5EF4-FFF2-40B4-BE49-F238E27FC236}">
                  <a16:creationId xmlns:a16="http://schemas.microsoft.com/office/drawing/2014/main" id="{79AAD7B5-DEF1-4C28-836B-E3708183A12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27</xdr:row>
      <xdr:rowOff>442920</xdr:rowOff>
    </xdr:from>
    <xdr:to>
      <xdr:col>15</xdr:col>
      <xdr:colOff>517631</xdr:colOff>
      <xdr:row>27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8">
          <xdr14:nvContentPartPr>
            <xdr14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0" name="Ink 1669">
              <a:extLst>
                <a:ext uri="{FF2B5EF4-FFF2-40B4-BE49-F238E27FC236}">
                  <a16:creationId xmlns:a16="http://schemas.microsoft.com/office/drawing/2014/main" id="{EAC7A57F-BC07-4F68-A90E-045D0B92E48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28</xdr:row>
      <xdr:rowOff>442920</xdr:rowOff>
    </xdr:from>
    <xdr:to>
      <xdr:col>15</xdr:col>
      <xdr:colOff>517631</xdr:colOff>
      <xdr:row>28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9">
          <xdr14:nvContentPartPr>
            <xdr14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1" name="Ink 1670">
              <a:extLst>
                <a:ext uri="{FF2B5EF4-FFF2-40B4-BE49-F238E27FC236}">
                  <a16:creationId xmlns:a16="http://schemas.microsoft.com/office/drawing/2014/main" id="{BBF23036-04DD-4100-8D51-137C432154A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29</xdr:row>
      <xdr:rowOff>442920</xdr:rowOff>
    </xdr:from>
    <xdr:to>
      <xdr:col>15</xdr:col>
      <xdr:colOff>517631</xdr:colOff>
      <xdr:row>29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0">
          <xdr14:nvContentPartPr>
            <xdr14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2" name="Ink 1671">
              <a:extLst>
                <a:ext uri="{FF2B5EF4-FFF2-40B4-BE49-F238E27FC236}">
                  <a16:creationId xmlns:a16="http://schemas.microsoft.com/office/drawing/2014/main" id="{036E7397-5A7C-4ABD-96B3-8DC00CFF1D9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30</xdr:row>
      <xdr:rowOff>442920</xdr:rowOff>
    </xdr:from>
    <xdr:to>
      <xdr:col>15</xdr:col>
      <xdr:colOff>517631</xdr:colOff>
      <xdr:row>30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1">
          <xdr14:nvContentPartPr>
            <xdr14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3" name="Ink 1672">
              <a:extLst>
                <a:ext uri="{FF2B5EF4-FFF2-40B4-BE49-F238E27FC236}">
                  <a16:creationId xmlns:a16="http://schemas.microsoft.com/office/drawing/2014/main" id="{177C4EB1-EBBF-417D-B557-D18AD528FC4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31</xdr:row>
      <xdr:rowOff>442920</xdr:rowOff>
    </xdr:from>
    <xdr:to>
      <xdr:col>15</xdr:col>
      <xdr:colOff>517631</xdr:colOff>
      <xdr:row>31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2">
          <xdr14:nvContentPartPr>
            <xdr14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4" name="Ink 1673">
              <a:extLst>
                <a:ext uri="{FF2B5EF4-FFF2-40B4-BE49-F238E27FC236}">
                  <a16:creationId xmlns:a16="http://schemas.microsoft.com/office/drawing/2014/main" id="{9A4DA4D0-A307-441C-92CC-F66C9C6EE29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32</xdr:row>
      <xdr:rowOff>442920</xdr:rowOff>
    </xdr:from>
    <xdr:to>
      <xdr:col>15</xdr:col>
      <xdr:colOff>517631</xdr:colOff>
      <xdr:row>32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3">
          <xdr14:nvContentPartPr>
            <xdr14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5" name="Ink 1674">
              <a:extLst>
                <a:ext uri="{FF2B5EF4-FFF2-40B4-BE49-F238E27FC236}">
                  <a16:creationId xmlns:a16="http://schemas.microsoft.com/office/drawing/2014/main" id="{D0EC9B79-661E-4897-A5BF-080D043FAE0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33</xdr:row>
      <xdr:rowOff>442920</xdr:rowOff>
    </xdr:from>
    <xdr:to>
      <xdr:col>15</xdr:col>
      <xdr:colOff>517631</xdr:colOff>
      <xdr:row>33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4">
          <xdr14:nvContentPartPr>
            <xdr14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6" name="Ink 1675">
              <a:extLst>
                <a:ext uri="{FF2B5EF4-FFF2-40B4-BE49-F238E27FC236}">
                  <a16:creationId xmlns:a16="http://schemas.microsoft.com/office/drawing/2014/main" id="{F4CFDAFB-197A-4997-BF7C-55670278293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34</xdr:row>
      <xdr:rowOff>442920</xdr:rowOff>
    </xdr:from>
    <xdr:to>
      <xdr:col>15</xdr:col>
      <xdr:colOff>517631</xdr:colOff>
      <xdr:row>34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5">
          <xdr14:nvContentPartPr>
            <xdr14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7" name="Ink 1676">
              <a:extLst>
                <a:ext uri="{FF2B5EF4-FFF2-40B4-BE49-F238E27FC236}">
                  <a16:creationId xmlns:a16="http://schemas.microsoft.com/office/drawing/2014/main" id="{37DC6893-21E0-4A49-8001-E05789121B5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35</xdr:row>
      <xdr:rowOff>442920</xdr:rowOff>
    </xdr:from>
    <xdr:to>
      <xdr:col>15</xdr:col>
      <xdr:colOff>517631</xdr:colOff>
      <xdr:row>35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6">
          <xdr14:nvContentPartPr>
            <xdr14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8" name="Ink 1677">
              <a:extLst>
                <a:ext uri="{FF2B5EF4-FFF2-40B4-BE49-F238E27FC236}">
                  <a16:creationId xmlns:a16="http://schemas.microsoft.com/office/drawing/2014/main" id="{5C5E3AE6-383D-4B2B-83CA-ED4BA4EA53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36</xdr:row>
      <xdr:rowOff>442920</xdr:rowOff>
    </xdr:from>
    <xdr:to>
      <xdr:col>15</xdr:col>
      <xdr:colOff>517631</xdr:colOff>
      <xdr:row>36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7">
          <xdr14:nvContentPartPr>
            <xdr14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79" name="Ink 1678">
              <a:extLst>
                <a:ext uri="{FF2B5EF4-FFF2-40B4-BE49-F238E27FC236}">
                  <a16:creationId xmlns:a16="http://schemas.microsoft.com/office/drawing/2014/main" id="{2CAF0F53-ADD0-43AB-9189-9D591DB7695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37</xdr:row>
      <xdr:rowOff>442920</xdr:rowOff>
    </xdr:from>
    <xdr:to>
      <xdr:col>15</xdr:col>
      <xdr:colOff>517631</xdr:colOff>
      <xdr:row>37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8">
          <xdr14:nvContentPartPr>
            <xdr14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0" name="Ink 1679">
              <a:extLst>
                <a:ext uri="{FF2B5EF4-FFF2-40B4-BE49-F238E27FC236}">
                  <a16:creationId xmlns:a16="http://schemas.microsoft.com/office/drawing/2014/main" id="{59AFA12A-FA1A-46C5-BB23-ADFA102732E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38</xdr:row>
      <xdr:rowOff>442920</xdr:rowOff>
    </xdr:from>
    <xdr:to>
      <xdr:col>15</xdr:col>
      <xdr:colOff>517631</xdr:colOff>
      <xdr:row>38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9">
          <xdr14:nvContentPartPr>
            <xdr14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1" name="Ink 1680">
              <a:extLst>
                <a:ext uri="{FF2B5EF4-FFF2-40B4-BE49-F238E27FC236}">
                  <a16:creationId xmlns:a16="http://schemas.microsoft.com/office/drawing/2014/main" id="{249FFB15-2347-44F7-B0FC-4BE4CF54DBA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39</xdr:row>
      <xdr:rowOff>442920</xdr:rowOff>
    </xdr:from>
    <xdr:to>
      <xdr:col>15</xdr:col>
      <xdr:colOff>517631</xdr:colOff>
      <xdr:row>39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0">
          <xdr14:nvContentPartPr>
            <xdr14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2" name="Ink 1681">
              <a:extLst>
                <a:ext uri="{FF2B5EF4-FFF2-40B4-BE49-F238E27FC236}">
                  <a16:creationId xmlns:a16="http://schemas.microsoft.com/office/drawing/2014/main" id="{03E1D6AE-3615-4C66-9F1B-E43A4F53654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40</xdr:row>
      <xdr:rowOff>442920</xdr:rowOff>
    </xdr:from>
    <xdr:to>
      <xdr:col>15</xdr:col>
      <xdr:colOff>517631</xdr:colOff>
      <xdr:row>40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1">
          <xdr14:nvContentPartPr>
            <xdr14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3" name="Ink 1682">
              <a:extLst>
                <a:ext uri="{FF2B5EF4-FFF2-40B4-BE49-F238E27FC236}">
                  <a16:creationId xmlns:a16="http://schemas.microsoft.com/office/drawing/2014/main" id="{F465DF9D-2100-4098-8049-65130DC9263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41</xdr:row>
      <xdr:rowOff>442920</xdr:rowOff>
    </xdr:from>
    <xdr:to>
      <xdr:col>15</xdr:col>
      <xdr:colOff>517631</xdr:colOff>
      <xdr:row>41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2">
          <xdr14:nvContentPartPr>
            <xdr14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4" name="Ink 1683">
              <a:extLst>
                <a:ext uri="{FF2B5EF4-FFF2-40B4-BE49-F238E27FC236}">
                  <a16:creationId xmlns:a16="http://schemas.microsoft.com/office/drawing/2014/main" id="{51DF580C-93F1-4D3C-9A63-97A782A8CFE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42</xdr:row>
      <xdr:rowOff>442920</xdr:rowOff>
    </xdr:from>
    <xdr:to>
      <xdr:col>15</xdr:col>
      <xdr:colOff>517631</xdr:colOff>
      <xdr:row>42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3">
          <xdr14:nvContentPartPr>
            <xdr14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5" name="Ink 1684">
              <a:extLst>
                <a:ext uri="{FF2B5EF4-FFF2-40B4-BE49-F238E27FC236}">
                  <a16:creationId xmlns:a16="http://schemas.microsoft.com/office/drawing/2014/main" id="{EF9E1450-D859-4F6F-9846-B79C3854EDC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43</xdr:row>
      <xdr:rowOff>442920</xdr:rowOff>
    </xdr:from>
    <xdr:to>
      <xdr:col>15</xdr:col>
      <xdr:colOff>517631</xdr:colOff>
      <xdr:row>43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4">
          <xdr14:nvContentPartPr>
            <xdr14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6" name="Ink 1685">
              <a:extLst>
                <a:ext uri="{FF2B5EF4-FFF2-40B4-BE49-F238E27FC236}">
                  <a16:creationId xmlns:a16="http://schemas.microsoft.com/office/drawing/2014/main" id="{3D222A9A-C39A-4EBD-A41A-B5214F31D58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44</xdr:row>
      <xdr:rowOff>442920</xdr:rowOff>
    </xdr:from>
    <xdr:to>
      <xdr:col>15</xdr:col>
      <xdr:colOff>517631</xdr:colOff>
      <xdr:row>44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5">
          <xdr14:nvContentPartPr>
            <xdr14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7" name="Ink 1686">
              <a:extLst>
                <a:ext uri="{FF2B5EF4-FFF2-40B4-BE49-F238E27FC236}">
                  <a16:creationId xmlns:a16="http://schemas.microsoft.com/office/drawing/2014/main" id="{868CD0F5-02FF-4327-AB2B-00BF67F146F9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45</xdr:row>
      <xdr:rowOff>442920</xdr:rowOff>
    </xdr:from>
    <xdr:to>
      <xdr:col>15</xdr:col>
      <xdr:colOff>517631</xdr:colOff>
      <xdr:row>45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6">
          <xdr14:nvContentPartPr>
            <xdr14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8" name="Ink 1687">
              <a:extLst>
                <a:ext uri="{FF2B5EF4-FFF2-40B4-BE49-F238E27FC236}">
                  <a16:creationId xmlns:a16="http://schemas.microsoft.com/office/drawing/2014/main" id="{21E86496-0284-43B7-BBFA-A2A9F0E3D700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46</xdr:row>
      <xdr:rowOff>442920</xdr:rowOff>
    </xdr:from>
    <xdr:to>
      <xdr:col>15</xdr:col>
      <xdr:colOff>517631</xdr:colOff>
      <xdr:row>46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7">
          <xdr14:nvContentPartPr>
            <xdr14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89" name="Ink 1688">
              <a:extLst>
                <a:ext uri="{FF2B5EF4-FFF2-40B4-BE49-F238E27FC236}">
                  <a16:creationId xmlns:a16="http://schemas.microsoft.com/office/drawing/2014/main" id="{E04513A4-49EA-40CE-B0A2-3BC3F1D78F5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47</xdr:row>
      <xdr:rowOff>442920</xdr:rowOff>
    </xdr:from>
    <xdr:to>
      <xdr:col>15</xdr:col>
      <xdr:colOff>517631</xdr:colOff>
      <xdr:row>47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8">
          <xdr14:nvContentPartPr>
            <xdr14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0" name="Ink 1689">
              <a:extLst>
                <a:ext uri="{FF2B5EF4-FFF2-40B4-BE49-F238E27FC236}">
                  <a16:creationId xmlns:a16="http://schemas.microsoft.com/office/drawing/2014/main" id="{2F0EBAD0-3835-4C23-BE2B-34D34331988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48</xdr:row>
      <xdr:rowOff>442920</xdr:rowOff>
    </xdr:from>
    <xdr:to>
      <xdr:col>15</xdr:col>
      <xdr:colOff>517631</xdr:colOff>
      <xdr:row>48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9">
          <xdr14:nvContentPartPr>
            <xdr14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1" name="Ink 1690">
              <a:extLst>
                <a:ext uri="{FF2B5EF4-FFF2-40B4-BE49-F238E27FC236}">
                  <a16:creationId xmlns:a16="http://schemas.microsoft.com/office/drawing/2014/main" id="{681C21EE-6E81-40C5-8925-B680B2B5E18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514391</xdr:colOff>
      <xdr:row>49</xdr:row>
      <xdr:rowOff>442920</xdr:rowOff>
    </xdr:from>
    <xdr:to>
      <xdr:col>15</xdr:col>
      <xdr:colOff>517631</xdr:colOff>
      <xdr:row>49</xdr:row>
      <xdr:rowOff>444408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0">
          <xdr14:nvContentPartPr>
            <xdr14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14:cNvPr>
            <xdr14:cNvContentPartPr/>
          </xdr14:nvContentPartPr>
          <xdr14:nvPr macro=""/>
          <xdr14:xfrm>
            <a:off x="3287015" y="5658093"/>
            <a:ext cx="3240" cy="1488"/>
          </xdr14:xfrm>
        </xdr:contentPart>
      </mc:Choice>
      <mc:Fallback xmlns="">
        <xdr:pic>
          <xdr:nvPicPr>
            <xdr:cNvPr id="1692" name="Ink 1691">
              <a:extLst>
                <a:ext uri="{FF2B5EF4-FFF2-40B4-BE49-F238E27FC236}">
                  <a16:creationId xmlns:a16="http://schemas.microsoft.com/office/drawing/2014/main" id="{0E366E23-B967-47BC-9909-6536A5BC0B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284135" y="5654125"/>
              <a:ext cx="8280" cy="94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330702</xdr:colOff>
      <xdr:row>5</xdr:row>
      <xdr:rowOff>324799</xdr:rowOff>
    </xdr:from>
    <xdr:to>
      <xdr:col>13</xdr:col>
      <xdr:colOff>341873</xdr:colOff>
      <xdr:row>5</xdr:row>
      <xdr:rowOff>336064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56C60D37-E905-46B4-B367-743D2B237C5C}"/>
                </a:ext>
              </a:extLst>
            </xdr14:cNvPr>
            <xdr14:cNvContentPartPr/>
          </xdr14:nvContentPartPr>
          <xdr14:nvPr macro=""/>
          <xdr14:xfrm>
            <a:off x="7087849" y="2459520"/>
            <a:ext cx="11171" cy="11265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56C60D37-E905-46B4-B367-743D2B237C5C}"/>
                </a:ext>
              </a:extLst>
            </xdr:cNvPr>
            <xdr:cNvPicPr/>
          </xdr:nvPicPr>
          <xdr:blipFill>
            <a:blip xmlns:r="http://schemas.openxmlformats.org/officeDocument/2006/relationships" r:embed="rId922"/>
            <a:stretch>
              <a:fillRect/>
            </a:stretch>
          </xdr:blipFill>
          <xdr:spPr>
            <a:xfrm>
              <a:off x="7085754" y="2457408"/>
              <a:ext cx="15011" cy="15137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386486</xdr:colOff>
      <xdr:row>8</xdr:row>
      <xdr:rowOff>55921</xdr:rowOff>
    </xdr:from>
    <xdr:to>
      <xdr:col>12</xdr:col>
      <xdr:colOff>392246</xdr:colOff>
      <xdr:row>8</xdr:row>
      <xdr:rowOff>61681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3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9C7D51A-33BC-4667-A948-2E4E4B9973A6}"/>
                </a:ext>
              </a:extLst>
            </xdr14:cNvPr>
            <xdr14:cNvContentPartPr/>
          </xdr14:nvContentPartPr>
          <xdr14:nvPr macro=""/>
          <xdr14:xfrm>
            <a:off x="6622560" y="3367260"/>
            <a:ext cx="5760" cy="576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69C7D51A-33BC-4667-A948-2E4E4B9973A6}"/>
                </a:ext>
              </a:extLst>
            </xdr:cNvPr>
            <xdr:cNvPicPr/>
          </xdr:nvPicPr>
          <xdr:blipFill>
            <a:blip xmlns:r="http://schemas.openxmlformats.org/officeDocument/2006/relationships" r:embed="rId922"/>
            <a:stretch>
              <a:fillRect/>
            </a:stretch>
          </xdr:blipFill>
          <xdr:spPr>
            <a:xfrm>
              <a:off x="6621840" y="3366540"/>
              <a:ext cx="7200" cy="7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22</xdr:col>
      <xdr:colOff>254505</xdr:colOff>
      <xdr:row>0</xdr:row>
      <xdr:rowOff>150840</xdr:rowOff>
    </xdr:from>
    <xdr:to>
      <xdr:col>22</xdr:col>
      <xdr:colOff>264045</xdr:colOff>
      <xdr:row>0</xdr:row>
      <xdr:rowOff>151020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4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C0E24060-5825-4D59-96DE-1D5E379917D8}"/>
                </a:ext>
              </a:extLst>
            </xdr14:cNvPr>
            <xdr14:cNvContentPartPr/>
          </xdr14:nvContentPartPr>
          <xdr14:nvPr macro=""/>
          <xdr14:xfrm>
            <a:off x="6643800" y="150840"/>
            <a:ext cx="9540" cy="18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C0E24060-5825-4D59-96DE-1D5E379917D8}"/>
                </a:ext>
              </a:extLst>
            </xdr:cNvPr>
            <xdr:cNvPicPr/>
          </xdr:nvPicPr>
          <xdr:blipFill>
            <a:blip xmlns:r="http://schemas.openxmlformats.org/officeDocument/2006/relationships" r:embed="rId929"/>
            <a:stretch>
              <a:fillRect/>
            </a:stretch>
          </xdr:blipFill>
          <xdr:spPr>
            <a:xfrm>
              <a:off x="6641327" y="149580"/>
              <a:ext cx="13780" cy="27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16384</xdr:col>
      <xdr:colOff>647394</xdr:colOff>
      <xdr:row>1</xdr:row>
      <xdr:rowOff>362987</xdr:rowOff>
    </xdr:from>
    <xdr:to>
      <xdr:col>16384</xdr:col>
      <xdr:colOff>647491</xdr:colOff>
      <xdr:row>1</xdr:row>
      <xdr:rowOff>367847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0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86EC4D88-8F35-4366-9344-998590A54DA5}"/>
                </a:ext>
              </a:extLst>
            </xdr14:cNvPr>
            <xdr14:cNvContentPartPr/>
          </xdr14:nvContentPartPr>
          <xdr14:nvPr macro=""/>
          <xdr14:xfrm>
            <a:off x="8432432" y="876960"/>
            <a:ext cx="97" cy="48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86EC4D88-8F35-4366-9344-998590A54DA5}"/>
                </a:ext>
              </a:extLst>
            </xdr:cNvPr>
            <xdr:cNvPicPr/>
          </xdr:nvPicPr>
          <xdr:blipFill>
            <a:blip xmlns:r="http://schemas.openxmlformats.org/officeDocument/2006/relationships" r:embed="rId931"/>
            <a:stretch>
              <a:fillRect/>
            </a:stretch>
          </xdr:blipFill>
          <xdr:spPr>
            <a:xfrm>
              <a:off x="8432092" y="875571"/>
              <a:ext cx="728" cy="867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16384</xdr:col>
      <xdr:colOff>647557</xdr:colOff>
      <xdr:row>0</xdr:row>
      <xdr:rowOff>80100</xdr:rowOff>
    </xdr:from>
    <xdr:to>
      <xdr:col>16384</xdr:col>
      <xdr:colOff>647572</xdr:colOff>
      <xdr:row>0</xdr:row>
      <xdr:rowOff>84960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2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E0B0D72D-B4CD-4583-A480-5DC449827B04}"/>
                </a:ext>
              </a:extLst>
            </xdr14:cNvPr>
            <xdr14:cNvContentPartPr/>
          </xdr14:nvContentPartPr>
          <xdr14:nvPr macro=""/>
          <xdr14:xfrm>
            <a:off x="8432595" y="80100"/>
            <a:ext cx="15" cy="48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E0B0D72D-B4CD-4583-A480-5DC449827B04}"/>
                </a:ext>
              </a:extLst>
            </xdr:cNvPr>
            <xdr:cNvPicPr/>
          </xdr:nvPicPr>
          <xdr:blipFill>
            <a:blip xmlns:r="http://schemas.openxmlformats.org/officeDocument/2006/relationships" r:embed="rId933"/>
            <a:stretch>
              <a:fillRect/>
            </a:stretch>
          </xdr:blipFill>
          <xdr:spPr>
            <a:xfrm>
              <a:off x="8432565" y="78711"/>
              <a:ext cx="75" cy="7637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1:57:37.95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3790755-4361-4D2D-95EB-1E8D23F5EB3D}" emma:medium="tactile" emma:mode="ink">
          <msink:context xmlns:msink="http://schemas.microsoft.com/ink/2010/main" type="writingRegion" rotatedBoundingBox="9331,14156 7967,15879 7773,15726 9137,14002"/>
        </emma:interpretation>
      </emma:emma>
    </inkml:annotationXML>
    <inkml:traceGroup>
      <inkml:annotationXML>
        <emma:emma xmlns:emma="http://www.w3.org/2003/04/emma" version="1.0">
          <emma:interpretation id="{FEF84694-4B4C-42E2-8C49-3AFD4D0ACF01}" emma:medium="tactile" emma:mode="ink">
            <msink:context xmlns:msink="http://schemas.microsoft.com/ink/2010/main" type="paragraph" rotatedBoundingBox="9331,14156 7967,15879 7773,15726 9137,1400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45E5A0B-8830-4649-AFA1-3477963121A5}" emma:medium="tactile" emma:mode="ink">
              <msink:context xmlns:msink="http://schemas.microsoft.com/ink/2010/main" type="line" rotatedBoundingBox="9331,14156 7967,15879 7773,15726 9137,14002"/>
            </emma:interpretation>
          </emma:emma>
        </inkml:annotationXML>
        <inkml:traceGroup>
          <inkml:annotationXML>
            <emma:emma xmlns:emma="http://www.w3.org/2003/04/emma" version="1.0">
              <emma:interpretation id="{8F199F7D-92EE-44EC-96BB-65670CA9E88C}" emma:medium="tactile" emma:mode="ink">
                <msink:context xmlns:msink="http://schemas.microsoft.com/ink/2010/main" type="inkWord" rotatedBoundingBox="7773,15726 9137,14002 9331,14156 7967,15879"/>
              </emma:interpretation>
              <emma:one-of disjunction-type="recognition" id="oneOf0">
                <emma:interpretation id="interp0" emma:lang="en-PH" emma:confidence="1">
                  <emma:literal>:</emma:literal>
                </emma:interpretation>
                <emma:interpretation id="interp1" emma:lang="en-PH" emma:confidence="0">
                  <emma:literal>!</emma:literal>
                </emma:interpretation>
                <emma:interpretation id="interp2" emma:lang="en-PH" emma:confidence="0">
                  <emma:literal>;</emma:literal>
                </emma:interpretation>
                <emma:interpretation id="interp3" emma:lang="en-PH" emma:confidence="0">
                  <emma:literal>☺</emma:literal>
                </emma:interpretation>
                <emma:interpretation id="interp4" emma:lang="en-PH" emma:confidence="0">
                  <emma:literal>¥</emma:literal>
                </emma:interpretation>
              </emma:one-of>
            </emma:emma>
          </inkml:annotationXML>
          <inkml:trace contextRef="#ctx0" brushRef="#br0">9144 14009 5376,'-8'-3'2112,"8"3"-1152,0 3-1120,0-3 320,0 0-960,0 0-256,0 0-1024,0 0-416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4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0A873B1C-9896-4301-85AD-CC69D701D555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270AA38-000F-40E9-AAD7-03582314010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FBC1D7A-F1B3-402D-AAE9-987002BB35E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7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CC29BBB-9817-4420-8955-1BE14C17B37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92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599B7A0B-7CF7-4524-B9E0-4BA1A4E562A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60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74EFA2C-B1D7-439C-B868-466A3D67B7CB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39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40179E5-0058-4578-829D-F0A40ADD9C6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2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A88FDF6-79A7-4AA2-9D8D-0C9F8231A128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4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88871B8-30D5-4203-BD21-58687B5B556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49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E529B08-2F09-4270-BEA2-B1000C87D41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4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B7F462BC-0168-4CF3-8B93-021C6E4A427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0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24B95BE-84D3-4CDA-A6E7-32C99DB9D8D0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4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45DA586-73E6-4EA9-9405-5E4A80E27101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58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F5199559-351E-424A-A376-797D59A6671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2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5041B45-90E1-483A-826E-4E3AA01B958A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5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903730D-CB3A-41D0-940D-09AB820F1871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67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4B02DCA-B020-40DD-92A1-50C376F8F492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DE73B68-663C-4FB6-919C-098FB14F03B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82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C8A18FBB-F6BB-424D-AD38-805369898FA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79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AC54ECE-CD8B-48D1-9CD6-8F467BC4046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2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F2FA55D-CC5C-48E3-996C-4B071C5550A8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6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A15F18EC-EFE2-4285-989E-13F2F4BAC966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6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E6EB9ADD-38AD-481C-9599-37ED02EB197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89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D4CF8BE1-6277-47CE-91FC-B581D35F949D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2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A144FC55-9747-4BD7-83A3-6872D2640245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4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B5358D3-9DF0-4A27-8922-5E7053813D1C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7.9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86802C8-ECB0-4634-9208-D55FD08A51DA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1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F64DBC52-0492-4544-BDAA-88E3A9214B7E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2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4C2FD81-DA71-473C-BA7C-D0D27CFA82CF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2675C568-1BA2-4B90-8330-827702772AF7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09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C77FCC9-E8D4-4723-A804-D83ECD9AA28B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11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0B950C1-39D1-409D-B7CC-B995AFFEB846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67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8E74CF19-77FA-4E56-893C-85AC265FCF87}" emma:medium="tactile" emma:mode="ink">
          <msink:context xmlns:msink="http://schemas.microsoft.com/ink/2010/main" type="inkDrawing"/>
        </emma:interpretation>
      </emma:emma>
    </inkml:annotationXML>
    <inkml:trace contextRef="#ctx0" brushRef="#br0">5810 15745 5632,'-15'0'2112,"20"0"-1152,-5 0-1056,0 0 352,0 0-832,0 0-2144,5-3-352</inkml:trace>
  </inkml:traceGroup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5:22:18.13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755371E8-CA01-478F-9367-0ABEB4C60D69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2T05:06:54.15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0E2599ED-9C56-4608-8DD1-B3CEFF574387}" emma:medium="tactile" emma:mode="ink">
          <msink:context xmlns:msink="http://schemas.microsoft.com/ink/2010/main" type="writingRegion" rotatedBoundingBox="19688,6832 19719,6832 19719,6863 19688,6863"/>
        </emma:interpretation>
      </emma:emma>
    </inkml:annotationXML>
    <inkml:traceGroup>
      <inkml:annotationXML>
        <emma:emma xmlns:emma="http://www.w3.org/2003/04/emma" version="1.0">
          <emma:interpretation id="{3DE61B08-956B-4B42-A6BD-E6BD409E9F1E}" emma:medium="tactile" emma:mode="ink">
            <msink:context xmlns:msink="http://schemas.microsoft.com/ink/2010/main" type="paragraph" rotatedBoundingBox="19688,6832 19719,6832 19719,6863 19688,686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03C8AF0-8F05-4D17-BAD0-3C4776F858BD}" emma:medium="tactile" emma:mode="ink">
              <msink:context xmlns:msink="http://schemas.microsoft.com/ink/2010/main" type="line" rotatedBoundingBox="19688,6832 19719,6832 19719,6863 19688,6863"/>
            </emma:interpretation>
          </emma:emma>
        </inkml:annotationXML>
        <inkml:traceGroup>
          <inkml:annotationXML>
            <emma:emma xmlns:emma="http://www.w3.org/2003/04/emma" version="1.0">
              <emma:interpretation id="{61D7EF3E-06F3-48E4-8A9A-7EE66A12E243}" emma:medium="tactile" emma:mode="ink">
                <msink:context xmlns:msink="http://schemas.microsoft.com/ink/2010/main" type="inkWord" rotatedBoundingBox="19698,6821 19729,6852 19719,6862 19688,6832"/>
              </emma:interpretation>
              <emma:one-of disjunction-type="recognition" id="oneOf0">
                <emma:interpretation id="interp0" emma:lang="en-PH" emma:confidence="0">
                  <emma:literal>•</emma:literal>
                </emma:interpretation>
                <emma:interpretation id="interp1" emma:lang="en-PH" emma:confidence="0">
                  <emma:literal>4</emma:literal>
                </emma:interpretation>
                <emma:interpretation id="interp2" emma:lang="en-PH" emma:confidence="0">
                  <emma:literal>.</emma:literal>
                </emma:interpretation>
                <emma:interpretation id="interp3" emma:lang="en-PH" emma:confidence="0">
                  <emma:literal>\</emma:literal>
                </emma:interpretation>
                <emma:interpretation id="interp4" emma:lang="en-PH" emma:confidence="0">
                  <emma:literal>x</emma:literal>
                </emma:interpretation>
              </emma:one-of>
            </emma:emma>
          </inkml:annotationXML>
          <inkml:trace contextRef="#ctx0" brushRef="#br0">2029 6838 3072,'-31'-31'1216,"31"31"-640,0 0-480,0 0 320,0 0-352,0 0-64,0 0-32,0 0 64,0 0-640,0 0-224,0 0-512,0 0-128</inkml:trace>
        </inkml:traceGroup>
      </inkml:traceGroup>
    </inkml:traceGroup>
  </inkml:traceGroup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2T05:06:57.45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6BAF0771-88E0-4010-81D7-E8F93509F1F8}" emma:medium="tactile" emma:mode="ink">
          <msink:context xmlns:msink="http://schemas.microsoft.com/ink/2010/main" type="writingRegion" rotatedBoundingBox="18396,9353 18427,9353 18427,9384 18396,9384"/>
        </emma:interpretation>
      </emma:emma>
    </inkml:annotationXML>
    <inkml:traceGroup>
      <inkml:annotationXML>
        <emma:emma xmlns:emma="http://www.w3.org/2003/04/emma" version="1.0">
          <emma:interpretation id="{272FD7AA-4C7C-4114-853E-D57E5FAEBCE9}" emma:medium="tactile" emma:mode="ink">
            <msink:context xmlns:msink="http://schemas.microsoft.com/ink/2010/main" type="paragraph" rotatedBoundingBox="18396,9353 18427,9353 18427,9384 18396,938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CCCCBE1-7885-4269-BBD4-DAE9CED679C0}" emma:medium="tactile" emma:mode="ink">
              <msink:context xmlns:msink="http://schemas.microsoft.com/ink/2010/main" type="line" rotatedBoundingBox="18396,9353 18427,9353 18427,9384 18396,9384"/>
            </emma:interpretation>
          </emma:emma>
        </inkml:annotationXML>
        <inkml:traceGroup>
          <inkml:annotationXML>
            <emma:emma xmlns:emma="http://www.w3.org/2003/04/emma" version="1.0">
              <emma:interpretation id="{0398B9EC-085E-4D0E-A04F-B6F30CCC2C20}" emma:medium="tactile" emma:mode="ink">
                <msink:context xmlns:msink="http://schemas.microsoft.com/ink/2010/main" type="inkWord" rotatedBoundingBox="18396,9353 18427,9353 18427,9384 18396,9384"/>
              </emma:interpretation>
              <emma:one-of disjunction-type="recognition" id="oneOf0">
                <emma:interpretation id="interp0" emma:lang="en-PH" emma:confidence="0">
                  <emma:literal>•</emma:literal>
                </emma:interpretation>
                <emma:interpretation id="interp1" emma:lang="en-PH" emma:confidence="0">
                  <emma:literal>4</emma:literal>
                </emma:interpretation>
                <emma:interpretation id="interp2" emma:lang="en-PH" emma:confidence="0">
                  <emma:literal>.</emma:literal>
                </emma:interpretation>
                <emma:interpretation id="interp3" emma:lang="en-PH" emma:confidence="0">
                  <emma:literal>\</emma:literal>
                </emma:interpretation>
                <emma:interpretation id="interp4" emma:lang="en-PH" emma:confidence="0">
                  <emma:literal>x</emma:literal>
                </emma:interpretation>
              </emma:one-of>
            </emma:emma>
          </inkml:annotationXML>
          <inkml:trace contextRef="#ctx0" brushRef="#br0">18428 9386 1152,'-31'-31'416,"31"31"-192,0 0-192,0 0 96,0 0-160,0 0 32,0 0-512,0 0-192</inkml:trace>
        </inkml:traceGroup>
      </inkml:traceGroup>
    </inkml:traceGroup>
  </inkml:traceGroup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5:05.07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7778393-6F64-4B6A-A133-5DB90B88FA98}" emma:medium="tactile" emma:mode="ink">
          <msink:context xmlns:msink="http://schemas.microsoft.com/ink/2010/main" type="inkDrawing" rotatedBoundingBox="18455,419 18481,419 18481,434 18455,434" shapeName="Other"/>
        </emma:interpretation>
      </emma:emma>
    </inkml:annotationXML>
    <inkml:trace contextRef="#ctx0" brushRef="#br0">18482 419 3328,'-26'0'1216,"26"0"-640,0 0-384,0 0 288,0 0-192,0 0-96,0 0-192,0 0-64,0 0-256,0 0-64,0 0-1056,0 0-480,0 0 832,13 0 416</inkml:trace>
  </inkml:traceGroup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4:45.53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E03E5DB1-7777-49B8-A40D-7E965BDDC6FD}" emma:medium="tactile" emma:mode="ink">
          <msink:context xmlns:msink="http://schemas.microsoft.com/ink/2010/main" type="inkDrawing" rotatedBoundingBox="23423,2449 23424,2435 23438,2437 23437,2450" shapeName="Other"/>
        </emma:interpretation>
      </emma:emma>
    </inkml:annotationXML>
    <inkml:trace contextRef="#ctx0" brushRef="#br0">24088 2450 4224,'0'0'1568,"0"0"-832,0 0-928,0 0 192,0 0-832,0 0-1216,1-13 128</inkml:trace>
  </inkml:traceGroup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3T05:05:05.84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1EE52FCF-3ABC-4ECE-BE37-8237F6664103}" emma:medium="tactile" emma:mode="ink">
          <msink:context xmlns:msink="http://schemas.microsoft.com/ink/2010/main" type="writingRegion" rotatedBoundingBox="23423,222 23424,222 23424,235 23423,235"/>
        </emma:interpretation>
      </emma:emma>
    </inkml:annotationXML>
    <inkml:traceGroup>
      <inkml:annotationXML>
        <emma:emma xmlns:emma="http://www.w3.org/2003/04/emma" version="1.0">
          <emma:interpretation id="{5EFAF67F-78D3-45DA-944A-9F934F6FD2B6}" emma:medium="tactile" emma:mode="ink">
            <msink:context xmlns:msink="http://schemas.microsoft.com/ink/2010/main" type="paragraph" rotatedBoundingBox="23423,222 23424,222 23424,235 23423,23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832985B-9975-4327-AA91-05A00BD76EA9}" emma:medium="tactile" emma:mode="ink">
              <msink:context xmlns:msink="http://schemas.microsoft.com/ink/2010/main" type="line" rotatedBoundingBox="23423,222 23424,222 23424,235 23423,235"/>
            </emma:interpretation>
          </emma:emma>
        </inkml:annotationXML>
        <inkml:traceGroup>
          <inkml:annotationXML>
            <emma:emma xmlns:emma="http://www.w3.org/2003/04/emma" version="1.0">
              <emma:interpretation id="{4D02F6A3-B43F-4DF5-86ED-61A709234AD9}" emma:medium="tactile" emma:mode="ink">
                <msink:context xmlns:msink="http://schemas.microsoft.com/ink/2010/main" type="inkWord" rotatedBoundingBox="23423,222 23424,222 23424,235 23423,235"/>
              </emma:interpretation>
              <emma:one-of disjunction-type="recognition" id="oneOf0">
                <emma:interpretation id="interp0" emma:lang="en-PH" emma:confidence="0">
                  <emma:literal>n</emma:literal>
                </emma:interpretation>
                <emma:interpretation id="interp1" emma:lang="en-PH" emma:confidence="0">
                  <emma:literal>^</emma:literal>
                </emma:interpretation>
                <emma:interpretation id="interp2" emma:lang="en-PH" emma:confidence="0">
                  <emma:literal>N</emma:literal>
                </emma:interpretation>
                <emma:interpretation id="interp3" emma:lang="en-PH" emma:confidence="0">
                  <emma:literal>X</emma:literal>
                </emma:interpretation>
                <emma:interpretation id="interp4" emma:lang="en-PH" emma:confidence="0">
                  <emma:literal>U</emma:literal>
                </emma:interpretation>
              </emma:one-of>
            </emma:emma>
          </inkml:annotationXML>
          <inkml:trace contextRef="#ctx0" brushRef="#br0">24297 223 640,'0'13'352,"0"-26"-192,0 13-192,1 0 64,-1 13-32,0-13 0,0 0-288,0 0-128</inkml:trace>
        </inkml:traceGroup>
      </inkml:traceGroup>
    </inkml:traceGroup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49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7542959-43EB-4DFF-B31C-C6C5EFC3555F}" emma:medium="tactile" emma:mode="ink">
          <msink:context xmlns:msink="http://schemas.microsoft.com/ink/2010/main" type="inkDrawing"/>
        </emma:interpretation>
      </emma:emma>
    </inkml:annotationXML>
    <inkml:trace contextRef="#ctx0" brushRef="#br0">5810 15745 5632,'-15'0'2112,"20"0"-1152,-5 0-1056,0 0 352,0 0-832,0 0-2144,5-3-352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57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A4672C0-CEBA-4885-B4D2-1B9E72823FB2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5.62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46F3AD76-6FAE-4DF3-AF47-BBA1F2F5B5A3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14009 5376,'-8'-3'2112,"8"3"-1152,0 3-1120,0-3 320,0 0-960,0 0-256,0 0-1024,0 0-416</inkml:trace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16T02:02:36.365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87E23832-FFA8-4303-8688-1E4123F96C22}" emma:medium="tactile" emma:mode="ink">
          <msink:context xmlns:msink="http://schemas.microsoft.com/ink/2010/main" type="inkDrawing"/>
        </emma:interpretation>
      </emma:emma>
    </inkml:annotationXML>
    <inkml:trace contextRef="#ctx0" brushRef="#br0">7804 15630 3968,'-10'-5'1472,"10"5"-768,0 0-544,0 0 416,0 0-32,0 0-32,0 0 96,0 0 0,0 0-320,0 0 32,0 0 32,0 0-128,0 0 32,0 0-32,0 0 96,0 0-160,0 0-32,0 0-128,0 0-32,0 0-128,0 0-32,0 0-480,0 0-128,0 0-800</inkml:trace>
    <inkml:trace contextRef="#ctx0" brushRef="#br0" timeOffset="1">8644 14952 6400,'0'-10'2368,"0"10"-1280,0 0-992,0 0 480,0 0-224,0 0 32,0 0-224,0 0-96,0 0-32,0 0-384,0 0-96,0 0-480,-5-4-224,-3-5-1472</inkml:trace>
    <inkml:trace contextRef="#ctx0" brushRef="#br0" timeOffset="2">9139 14011 5376,'-8'-5'2112,"8"5"-1152,0 5-1120,0-5 320,0 0-960,0 0-256,0 0-1024,0 0-416</inkml:trace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0-31T04:56:28.53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CEC108B9-5A55-461E-9D29-362466DA7580}" emma:medium="tactile" emma:mode="ink">
          <msink:context xmlns:msink="http://schemas.microsoft.com/ink/2010/main" type="inkDrawing"/>
        </emma:interpretation>
      </emma:emma>
    </inkml:annotationXML>
    <inkml:trace contextRef="#ctx0" brushRef="#br0">9139 14008 5376,'-8'-2'2112,"8"2"-1152,0 2-1120,0-2 320,0 0-960,0 0-256,0 0-1024,0 0-416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  <wetp:taskpane dockstate="right" visibility="0" width="233" row="1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6C510722-2072-48DC-A72B-FE31B010A27A}">
  <we:reference id="wa102951169" version="1.4.0.0" store="en-US" storeType="OMEX"/>
  <we:alternateReferences>
    <we:reference id="WA102951169" version="1.4.0.0" store="WA102951169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8BBC8691-B31E-49BC-B6C6-DF63BCD153A8}">
  <we:reference id="wa104106167" version="1.0.0.0" store="en-US" storeType="OMEX"/>
  <we:alternateReferences>
    <we:reference id="WA104106167" version="1.0.0.0" store="WA10410616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llixsports.com/order-upload-bo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Y5014"/>
  <sheetViews>
    <sheetView showGridLines="0" tabSelected="1" topLeftCell="M1" zoomScale="118" zoomScaleNormal="121" workbookViewId="0">
      <selection activeCell="W4" sqref="W4"/>
    </sheetView>
  </sheetViews>
  <sheetFormatPr baseColWidth="10" defaultColWidth="0" defaultRowHeight="0" customHeight="1" zeroHeight="1" thickTop="1" thickBottom="1"/>
  <cols>
    <col min="1" max="1" width="9" style="14" hidden="1" customWidth="1"/>
    <col min="2" max="2" width="7.33203125" style="76" hidden="1" customWidth="1"/>
    <col min="3" max="3" width="7.33203125" style="14" hidden="1" customWidth="1"/>
    <col min="4" max="4" width="7.33203125" style="141" hidden="1" customWidth="1"/>
    <col min="5" max="8" width="7.33203125" style="14" hidden="1" customWidth="1"/>
    <col min="9" max="10" width="9" style="14" hidden="1" customWidth="1"/>
    <col min="11" max="11" width="7.33203125" style="14" hidden="1" customWidth="1"/>
    <col min="12" max="12" width="8" style="14" hidden="1" customWidth="1"/>
    <col min="13" max="13" width="7.33203125" style="15" bestFit="1" customWidth="1"/>
    <col min="14" max="14" width="13.5" style="15" customWidth="1"/>
    <col min="15" max="15" width="14" style="16" customWidth="1"/>
    <col min="16" max="17" width="7.33203125" style="16" bestFit="1" customWidth="1"/>
    <col min="18" max="18" width="7.1640625" style="13" customWidth="1"/>
    <col min="19" max="19" width="7.33203125" style="13" bestFit="1" customWidth="1"/>
    <col min="20" max="20" width="7.1640625" style="13" customWidth="1"/>
    <col min="21" max="21" width="8" style="13" customWidth="1"/>
    <col min="22" max="22" width="13" style="13" customWidth="1"/>
    <col min="23" max="23" width="9.1640625" style="13" bestFit="1" customWidth="1"/>
    <col min="24" max="24" width="10" style="13" customWidth="1"/>
    <col min="25" max="25" width="0" style="30" hidden="1" customWidth="1"/>
    <col min="26" max="16384" width="7.1640625" style="14" hidden="1"/>
  </cols>
  <sheetData>
    <row r="1" spans="2:25" s="7" customFormat="1" ht="40.5" customHeight="1" thickTop="1" thickBot="1">
      <c r="B1" s="61"/>
      <c r="C1" s="7">
        <v>1</v>
      </c>
      <c r="D1" s="140">
        <v>1</v>
      </c>
      <c r="E1" s="131" t="s">
        <v>6</v>
      </c>
      <c r="F1" s="24">
        <v>1</v>
      </c>
      <c r="G1" s="24"/>
      <c r="H1" s="25" t="s">
        <v>7</v>
      </c>
      <c r="I1" s="26" t="s">
        <v>8</v>
      </c>
      <c r="K1" s="101"/>
      <c r="L1" s="130"/>
      <c r="M1" s="227" t="s">
        <v>249</v>
      </c>
      <c r="N1" s="228"/>
      <c r="O1" s="228"/>
      <c r="P1" s="228"/>
      <c r="Q1" s="229"/>
      <c r="R1" s="230" t="s">
        <v>260</v>
      </c>
      <c r="S1" s="231"/>
      <c r="T1" s="232"/>
      <c r="U1" s="233"/>
      <c r="V1" s="136">
        <f ca="1">TODAY()</f>
        <v>43191</v>
      </c>
      <c r="W1" s="223" t="s">
        <v>276</v>
      </c>
      <c r="X1" s="224"/>
    </row>
    <row r="2" spans="2:25" s="7" customFormat="1" ht="48.5" customHeight="1" thickTop="1" thickBot="1">
      <c r="B2" s="61"/>
      <c r="C2" s="7">
        <v>1</v>
      </c>
      <c r="D2" s="140">
        <v>1</v>
      </c>
      <c r="E2" s="23" t="s">
        <v>17</v>
      </c>
      <c r="F2" s="24">
        <v>0</v>
      </c>
      <c r="G2" s="24"/>
      <c r="H2" s="25" t="s">
        <v>18</v>
      </c>
      <c r="I2" s="26">
        <v>0</v>
      </c>
      <c r="M2" s="240" t="s">
        <v>275</v>
      </c>
      <c r="N2" s="241"/>
      <c r="O2" s="238" t="str">
        <f ca="1">IF(V1&gt;43281,"PRICES NOT VALID ANYMORE. Click to download new IQOT","PRICES STILL VALID")</f>
        <v>PRICES STILL VALID</v>
      </c>
      <c r="P2" s="238"/>
      <c r="Q2" s="239"/>
      <c r="R2" s="234" t="s">
        <v>16</v>
      </c>
      <c r="S2" s="234"/>
      <c r="T2" s="242"/>
      <c r="U2" s="242"/>
      <c r="V2" s="218" t="s">
        <v>234</v>
      </c>
      <c r="W2" s="218"/>
      <c r="X2" s="219"/>
    </row>
    <row r="3" spans="2:25" s="8" customFormat="1" ht="38.25" customHeight="1" thickTop="1" thickBot="1">
      <c r="B3" s="61">
        <v>3</v>
      </c>
      <c r="C3" s="8">
        <v>1</v>
      </c>
      <c r="D3" s="140">
        <v>1</v>
      </c>
      <c r="E3" s="95"/>
      <c r="F3" s="99"/>
      <c r="G3" s="98"/>
      <c r="H3" s="25" t="s">
        <v>21</v>
      </c>
      <c r="I3" s="111" t="e">
        <f>0.045*(X5+X6)</f>
        <v>#N/A</v>
      </c>
      <c r="M3" s="235" t="s">
        <v>20</v>
      </c>
      <c r="N3" s="236"/>
      <c r="O3" s="236"/>
      <c r="P3" s="236"/>
      <c r="Q3" s="236"/>
      <c r="R3" s="243"/>
      <c r="S3" s="235" t="s">
        <v>223</v>
      </c>
      <c r="T3" s="236"/>
      <c r="U3" s="237"/>
      <c r="V3" s="129" t="s">
        <v>230</v>
      </c>
      <c r="W3" s="225" t="s">
        <v>229</v>
      </c>
      <c r="X3" s="226"/>
    </row>
    <row r="4" spans="2:25" s="7" customFormat="1" ht="27" customHeight="1" thickTop="1" thickBot="1">
      <c r="B4" s="61">
        <v>4</v>
      </c>
      <c r="C4" s="8">
        <v>0.8</v>
      </c>
      <c r="D4" s="140">
        <v>1</v>
      </c>
      <c r="E4" s="97">
        <f>IFERROR(VLOOKUP(U7,L72:M258,2,0),0)</f>
        <v>3</v>
      </c>
      <c r="F4" s="24"/>
      <c r="G4" s="24"/>
      <c r="H4" s="25" t="s">
        <v>27</v>
      </c>
      <c r="I4" s="26">
        <v>0</v>
      </c>
      <c r="M4" s="209" t="s">
        <v>24</v>
      </c>
      <c r="N4" s="210"/>
      <c r="O4" s="220"/>
      <c r="P4" s="221"/>
      <c r="Q4" s="221"/>
      <c r="R4" s="222"/>
      <c r="S4" s="165" t="s">
        <v>31</v>
      </c>
      <c r="T4" s="166"/>
      <c r="U4" s="96" t="s">
        <v>6</v>
      </c>
      <c r="V4" s="105" t="s">
        <v>227</v>
      </c>
      <c r="W4" s="106" t="s">
        <v>228</v>
      </c>
      <c r="X4" s="107">
        <f>SUM(P18:P22)</f>
        <v>0</v>
      </c>
    </row>
    <row r="5" spans="2:25" s="7" customFormat="1" ht="26.25" customHeight="1" thickTop="1" thickBot="1">
      <c r="B5" s="61">
        <f t="shared" ref="B5:B67" si="0">+B4+1</f>
        <v>5</v>
      </c>
      <c r="C5" s="8">
        <v>0.8</v>
      </c>
      <c r="D5" s="162">
        <f>1-$O$11</f>
        <v>0.6</v>
      </c>
      <c r="E5" s="62">
        <f>VLOOKUP(U4,E1:F2,2,0)</f>
        <v>1</v>
      </c>
      <c r="F5" s="100"/>
      <c r="G5" s="24"/>
      <c r="H5" s="25"/>
      <c r="I5" s="26"/>
      <c r="M5" s="209" t="s">
        <v>237</v>
      </c>
      <c r="N5" s="210"/>
      <c r="O5" s="220"/>
      <c r="P5" s="221"/>
      <c r="Q5" s="221"/>
      <c r="R5" s="222"/>
      <c r="S5" s="165" t="s">
        <v>235</v>
      </c>
      <c r="T5" s="166"/>
      <c r="U5" s="96" t="s">
        <v>18</v>
      </c>
      <c r="V5" s="103" t="s">
        <v>251</v>
      </c>
      <c r="W5" s="103" t="str">
        <f>+U6</f>
        <v>Philippine Peso</v>
      </c>
      <c r="X5" s="104">
        <f>SUM(X18:X27)</f>
        <v>0</v>
      </c>
    </row>
    <row r="6" spans="2:25" s="7" customFormat="1" ht="36" customHeight="1" thickTop="1" thickBot="1">
      <c r="B6" s="61">
        <f t="shared" si="0"/>
        <v>6</v>
      </c>
      <c r="C6" s="8">
        <v>0.8</v>
      </c>
      <c r="D6" s="162">
        <f>1-$O$11</f>
        <v>0.6</v>
      </c>
      <c r="E6" s="110">
        <f>VLOOKUP(U6,H6:I7,2,0)</f>
        <v>1</v>
      </c>
      <c r="F6" s="75"/>
      <c r="G6" s="24"/>
      <c r="H6" s="25" t="s">
        <v>2</v>
      </c>
      <c r="I6" s="26">
        <f>1/48</f>
        <v>2.0833333333333332E-2</v>
      </c>
      <c r="M6" s="209" t="s">
        <v>30</v>
      </c>
      <c r="N6" s="210"/>
      <c r="O6" s="220"/>
      <c r="P6" s="221"/>
      <c r="Q6" s="221"/>
      <c r="R6" s="222"/>
      <c r="S6" s="215" t="s">
        <v>1</v>
      </c>
      <c r="T6" s="216"/>
      <c r="U6" s="9" t="s">
        <v>0</v>
      </c>
      <c r="V6" s="10" t="s">
        <v>225</v>
      </c>
      <c r="W6" s="164">
        <f>ROUNDUP(0.75*X4,0)</f>
        <v>0</v>
      </c>
      <c r="X6" s="104" t="e">
        <f>VLOOKUP(W6,$N$73:$T$574,(E4+1),0)*E6*E5*1.3</f>
        <v>#N/A</v>
      </c>
    </row>
    <row r="7" spans="2:25" s="7" customFormat="1" ht="25.5" customHeight="1" thickTop="1" thickBot="1">
      <c r="B7" s="61">
        <f t="shared" si="0"/>
        <v>7</v>
      </c>
      <c r="C7" s="8">
        <v>0.8</v>
      </c>
      <c r="D7" s="162">
        <f>1-$O$11</f>
        <v>0.6</v>
      </c>
      <c r="E7" s="112"/>
      <c r="F7" s="63"/>
      <c r="G7" s="63"/>
      <c r="H7" s="64" t="s">
        <v>0</v>
      </c>
      <c r="I7" s="26">
        <v>1</v>
      </c>
      <c r="M7" s="209" t="s">
        <v>34</v>
      </c>
      <c r="N7" s="210"/>
      <c r="O7" s="180"/>
      <c r="P7" s="181"/>
      <c r="Q7" s="181"/>
      <c r="R7" s="182"/>
      <c r="S7" s="184" t="s">
        <v>26</v>
      </c>
      <c r="T7" s="185"/>
      <c r="U7" s="150" t="s">
        <v>277</v>
      </c>
      <c r="V7" s="151" t="s">
        <v>224</v>
      </c>
      <c r="W7" s="152">
        <v>4.4999999999999998E-2</v>
      </c>
      <c r="X7" s="102">
        <f>IFERROR(VLOOKUP(U5,H2:I4,2,0),0)</f>
        <v>0</v>
      </c>
    </row>
    <row r="8" spans="2:25" s="8" customFormat="1" ht="30.75" customHeight="1" thickTop="1" thickBot="1">
      <c r="B8" s="61">
        <f t="shared" si="0"/>
        <v>8</v>
      </c>
      <c r="C8" s="8">
        <v>0.7</v>
      </c>
      <c r="D8" s="162">
        <f>1-$O$11</f>
        <v>0.6</v>
      </c>
      <c r="E8" s="65"/>
      <c r="F8" s="63"/>
      <c r="G8" s="63"/>
      <c r="H8" s="64"/>
      <c r="I8" s="26"/>
      <c r="M8" s="213" t="s">
        <v>25</v>
      </c>
      <c r="N8" s="214"/>
      <c r="O8" s="183"/>
      <c r="P8" s="183"/>
      <c r="Q8" s="183"/>
      <c r="R8" s="183"/>
      <c r="S8" s="186" t="s">
        <v>32</v>
      </c>
      <c r="T8" s="186"/>
      <c r="U8" s="153"/>
      <c r="V8" s="154" t="s">
        <v>252</v>
      </c>
      <c r="W8" s="154" t="str">
        <f>U6</f>
        <v>Philippine Peso</v>
      </c>
      <c r="X8" s="155" t="e">
        <f>+X7+X6+X5</f>
        <v>#N/A</v>
      </c>
      <c r="Y8" s="145"/>
    </row>
    <row r="9" spans="2:25" s="8" customFormat="1" ht="24" customHeight="1" thickTop="1" thickBot="1">
      <c r="B9" s="61">
        <f t="shared" si="0"/>
        <v>9</v>
      </c>
      <c r="C9" s="8">
        <v>0.7</v>
      </c>
      <c r="D9" s="162">
        <f>1-$O$11</f>
        <v>0.6</v>
      </c>
      <c r="E9" s="142"/>
      <c r="F9" s="63"/>
      <c r="G9" s="63"/>
      <c r="H9" s="64"/>
      <c r="I9" s="26"/>
      <c r="L9" s="108"/>
      <c r="M9" s="211" t="s">
        <v>268</v>
      </c>
      <c r="N9" s="212"/>
      <c r="O9" s="161" t="s">
        <v>267</v>
      </c>
      <c r="P9" s="187" t="s">
        <v>269</v>
      </c>
      <c r="Q9" s="187"/>
      <c r="R9" s="187"/>
      <c r="S9" s="187"/>
      <c r="T9" s="187"/>
      <c r="U9" s="187"/>
      <c r="V9" s="187"/>
      <c r="W9" s="187"/>
      <c r="X9" s="187"/>
      <c r="Y9" s="145"/>
    </row>
    <row r="10" spans="2:25" s="8" customFormat="1" ht="17.75" customHeight="1" thickTop="1" thickBot="1">
      <c r="B10" s="61">
        <f t="shared" si="0"/>
        <v>10</v>
      </c>
      <c r="C10" s="8">
        <v>0.7</v>
      </c>
      <c r="D10" s="163">
        <f>1-$O$12</f>
        <v>0.55000000000000004</v>
      </c>
      <c r="E10" s="109" t="e">
        <f>+X5+X6</f>
        <v>#N/A</v>
      </c>
      <c r="F10" s="24"/>
      <c r="G10" s="24"/>
      <c r="H10" s="25"/>
      <c r="I10" s="26"/>
      <c r="L10" s="108"/>
      <c r="M10" s="176" t="s">
        <v>274</v>
      </c>
      <c r="N10" s="176"/>
      <c r="O10" s="156">
        <v>0</v>
      </c>
      <c r="P10" s="197" t="s">
        <v>271</v>
      </c>
      <c r="Q10" s="198"/>
      <c r="R10" s="198"/>
      <c r="S10" s="198"/>
      <c r="T10" s="199"/>
      <c r="U10" s="188" t="s">
        <v>270</v>
      </c>
      <c r="V10" s="189"/>
      <c r="W10" s="189"/>
      <c r="X10" s="190"/>
      <c r="Y10" s="145"/>
    </row>
    <row r="11" spans="2:25" s="117" customFormat="1" ht="17.75" customHeight="1" thickTop="1" thickBot="1">
      <c r="B11" s="61">
        <f t="shared" si="0"/>
        <v>11</v>
      </c>
      <c r="C11" s="122">
        <v>0.7</v>
      </c>
      <c r="D11" s="163">
        <f>1-$O$12</f>
        <v>0.55000000000000004</v>
      </c>
      <c r="E11" s="118"/>
      <c r="F11" s="119"/>
      <c r="G11" s="119"/>
      <c r="H11" s="120"/>
      <c r="I11" s="121"/>
      <c r="L11" s="143"/>
      <c r="M11" s="176" t="s">
        <v>265</v>
      </c>
      <c r="N11" s="176"/>
      <c r="O11" s="149">
        <v>0.4</v>
      </c>
      <c r="P11" s="200"/>
      <c r="Q11" s="201"/>
      <c r="R11" s="201"/>
      <c r="S11" s="201"/>
      <c r="T11" s="202"/>
      <c r="U11" s="191"/>
      <c r="V11" s="192"/>
      <c r="W11" s="192"/>
      <c r="X11" s="193"/>
      <c r="Y11" s="146"/>
    </row>
    <row r="12" spans="2:25" s="123" customFormat="1" ht="17.75" customHeight="1" thickTop="1" thickBot="1">
      <c r="B12" s="61">
        <f t="shared" si="0"/>
        <v>12</v>
      </c>
      <c r="C12" s="122">
        <v>0.7</v>
      </c>
      <c r="D12" s="163">
        <f>1-$O$12</f>
        <v>0.55000000000000004</v>
      </c>
      <c r="E12" s="125" t="s">
        <v>40</v>
      </c>
      <c r="F12" s="126"/>
      <c r="G12" s="126"/>
      <c r="H12" s="127"/>
      <c r="I12" s="128"/>
      <c r="L12" s="124"/>
      <c r="M12" s="176" t="s">
        <v>266</v>
      </c>
      <c r="N12" s="176"/>
      <c r="O12" s="149">
        <v>0.45</v>
      </c>
      <c r="P12" s="200"/>
      <c r="Q12" s="201"/>
      <c r="R12" s="201"/>
      <c r="S12" s="201"/>
      <c r="T12" s="202"/>
      <c r="U12" s="191"/>
      <c r="V12" s="192"/>
      <c r="W12" s="192"/>
      <c r="X12" s="193"/>
      <c r="Y12" s="147"/>
    </row>
    <row r="13" spans="2:25" s="17" customFormat="1" ht="18.5" customHeight="1" thickTop="1" thickBot="1">
      <c r="B13" s="61">
        <f t="shared" si="0"/>
        <v>13</v>
      </c>
      <c r="C13" s="17">
        <v>0.6</v>
      </c>
      <c r="D13" s="163">
        <f>1-$O$12</f>
        <v>0.55000000000000004</v>
      </c>
      <c r="E13" s="70">
        <f>+W6</f>
        <v>0</v>
      </c>
      <c r="F13" s="77" t="e">
        <f>VLOOKUP(W6,$N$73:$T$174,(E4+1),0)</f>
        <v>#N/A</v>
      </c>
      <c r="G13" s="77"/>
      <c r="H13" s="71"/>
      <c r="I13" s="72"/>
      <c r="L13" s="144"/>
      <c r="M13" s="176" t="s">
        <v>273</v>
      </c>
      <c r="N13" s="176"/>
      <c r="O13" s="149">
        <v>0.5</v>
      </c>
      <c r="P13" s="203"/>
      <c r="Q13" s="204"/>
      <c r="R13" s="204"/>
      <c r="S13" s="204"/>
      <c r="T13" s="205"/>
      <c r="U13" s="194"/>
      <c r="V13" s="195"/>
      <c r="W13" s="195"/>
      <c r="X13" s="196"/>
      <c r="Y13" s="148"/>
    </row>
    <row r="14" spans="2:25" s="84" customFormat="1" ht="15.5" customHeight="1" thickTop="1" thickBot="1">
      <c r="B14" s="61">
        <f t="shared" si="0"/>
        <v>14</v>
      </c>
      <c r="C14" s="17">
        <v>0.6</v>
      </c>
      <c r="D14" s="163">
        <f>1-$O$12</f>
        <v>0.55000000000000004</v>
      </c>
      <c r="E14" s="85"/>
      <c r="F14" s="86"/>
      <c r="G14" s="86"/>
      <c r="H14" s="87"/>
      <c r="I14" s="88"/>
      <c r="K14" s="83"/>
      <c r="M14" s="177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9"/>
    </row>
    <row r="15" spans="2:25" s="78" customFormat="1" ht="35.75" customHeight="1" thickTop="1" thickBot="1">
      <c r="B15" s="61">
        <f t="shared" si="0"/>
        <v>15</v>
      </c>
      <c r="C15" s="17">
        <v>0.6</v>
      </c>
      <c r="D15" s="163">
        <f>1-$O$13</f>
        <v>0.5</v>
      </c>
      <c r="E15" s="79"/>
      <c r="F15" s="80"/>
      <c r="G15" s="80"/>
      <c r="H15" s="81"/>
      <c r="I15" s="82"/>
      <c r="L15" s="157"/>
      <c r="M15" s="160" t="s">
        <v>47</v>
      </c>
      <c r="N15" s="160" t="s">
        <v>236</v>
      </c>
      <c r="O15" s="160" t="s">
        <v>256</v>
      </c>
      <c r="P15" s="160" t="s">
        <v>45</v>
      </c>
      <c r="Q15" s="217" t="s">
        <v>226</v>
      </c>
      <c r="R15" s="217"/>
      <c r="S15" s="217"/>
      <c r="T15" s="217"/>
      <c r="U15" s="217"/>
      <c r="V15" s="217"/>
      <c r="W15" s="160" t="s">
        <v>232</v>
      </c>
      <c r="X15" s="160" t="s">
        <v>233</v>
      </c>
      <c r="Y15" s="158"/>
    </row>
    <row r="16" spans="2:25" s="11" customFormat="1" ht="16.5" customHeight="1" thickTop="1" thickBot="1">
      <c r="B16" s="61">
        <f t="shared" si="0"/>
        <v>16</v>
      </c>
      <c r="C16" s="17">
        <v>0.6</v>
      </c>
      <c r="D16" s="163">
        <f t="shared" ref="D16:D79" si="1">1-$O$13</f>
        <v>0.5</v>
      </c>
      <c r="E16" s="92" t="s">
        <v>248</v>
      </c>
      <c r="F16" s="93"/>
      <c r="G16" s="93"/>
      <c r="H16" s="93"/>
      <c r="I16" s="93"/>
      <c r="L16" s="11" t="s">
        <v>264</v>
      </c>
      <c r="M16" s="159">
        <v>1</v>
      </c>
      <c r="N16" s="159">
        <f>1+M16</f>
        <v>2</v>
      </c>
      <c r="O16" s="159">
        <f>1+N16</f>
        <v>3</v>
      </c>
      <c r="P16" s="159">
        <f>1+O16</f>
        <v>4</v>
      </c>
      <c r="Q16" s="170">
        <f>1+P16</f>
        <v>5</v>
      </c>
      <c r="R16" s="171"/>
      <c r="S16" s="171"/>
      <c r="T16" s="171"/>
      <c r="U16" s="171"/>
      <c r="V16" s="172"/>
      <c r="W16" s="159">
        <f>1+Q16</f>
        <v>6</v>
      </c>
      <c r="X16" s="159">
        <f>1+W16</f>
        <v>7</v>
      </c>
    </row>
    <row r="17" spans="2:25" s="113" customFormat="1" ht="48.5" customHeight="1" thickTop="1" thickBot="1">
      <c r="B17" s="61">
        <f t="shared" si="0"/>
        <v>17</v>
      </c>
      <c r="C17" s="116">
        <v>0.6</v>
      </c>
      <c r="D17" s="163">
        <f t="shared" si="1"/>
        <v>0.5</v>
      </c>
      <c r="E17" s="66" t="s">
        <v>259</v>
      </c>
      <c r="F17" s="67"/>
      <c r="G17" s="67" t="s">
        <v>272</v>
      </c>
      <c r="H17" s="68"/>
      <c r="I17" s="69"/>
      <c r="L17" s="113" t="s">
        <v>263</v>
      </c>
      <c r="M17" s="114"/>
      <c r="N17" s="115" t="s">
        <v>261</v>
      </c>
      <c r="O17" s="115" t="s">
        <v>256</v>
      </c>
      <c r="P17" s="115"/>
      <c r="Q17" s="173" t="s">
        <v>262</v>
      </c>
      <c r="R17" s="174"/>
      <c r="S17" s="174"/>
      <c r="T17" s="174"/>
      <c r="U17" s="174"/>
      <c r="V17" s="175"/>
      <c r="W17" s="115" t="s">
        <v>48</v>
      </c>
      <c r="X17" s="115" t="s">
        <v>48</v>
      </c>
    </row>
    <row r="18" spans="2:25" s="7" customFormat="1" ht="39.75" customHeight="1" thickTop="1" thickBot="1">
      <c r="B18" s="61">
        <f t="shared" si="0"/>
        <v>18</v>
      </c>
      <c r="C18" s="17">
        <v>0.6</v>
      </c>
      <c r="D18" s="163">
        <f t="shared" si="1"/>
        <v>0.5</v>
      </c>
      <c r="E18" s="23" t="e">
        <f t="shared" ref="E18:E27" si="2">VLOOKUP(O18,$O$61:$P$62,2,0)</f>
        <v>#N/A</v>
      </c>
      <c r="F18" s="23" t="e">
        <f t="shared" ref="F18:F27" si="3">1+E18</f>
        <v>#N/A</v>
      </c>
      <c r="G18" s="23">
        <f>VLOOKUP($U$6,$P$55:$Q$56,2,0)</f>
        <v>1</v>
      </c>
      <c r="H18" s="23"/>
      <c r="I18" s="26"/>
      <c r="K18" s="7" t="e">
        <f t="shared" ref="K18:K50" si="4">VLOOKUP(N18,$Q$58:$R$59,2,0)</f>
        <v>#N/A</v>
      </c>
      <c r="L18" s="7" t="e">
        <f t="shared" ref="L18:L50" si="5">VLOOKUP(P18,$B$1:$D$301,3,0)</f>
        <v>#N/A</v>
      </c>
      <c r="M18" s="5">
        <v>1</v>
      </c>
      <c r="N18" s="6"/>
      <c r="O18" s="6"/>
      <c r="P18" s="6"/>
      <c r="Q18" s="167"/>
      <c r="R18" s="168"/>
      <c r="S18" s="168"/>
      <c r="T18" s="168"/>
      <c r="U18" s="168"/>
      <c r="V18" s="169"/>
      <c r="W18" s="12" t="e">
        <f>VLOOKUP(N18,$O$64:$Q$66,F18,0)*L18*G18</f>
        <v>#N/A</v>
      </c>
      <c r="X18" s="12">
        <f t="shared" ref="X18:X25" si="6">IFERROR(W18*P18,0)</f>
        <v>0</v>
      </c>
    </row>
    <row r="19" spans="2:25" s="7" customFormat="1" ht="42" customHeight="1" thickTop="1" thickBot="1">
      <c r="B19" s="61">
        <f t="shared" si="0"/>
        <v>19</v>
      </c>
      <c r="C19" s="17">
        <v>0.6</v>
      </c>
      <c r="D19" s="163">
        <f t="shared" si="1"/>
        <v>0.5</v>
      </c>
      <c r="E19" s="23" t="e">
        <f t="shared" si="2"/>
        <v>#N/A</v>
      </c>
      <c r="F19" s="23" t="e">
        <f t="shared" si="3"/>
        <v>#N/A</v>
      </c>
      <c r="G19" s="23">
        <f>VLOOKUP($U$6,$P$55:$Q$56,2,0)</f>
        <v>1</v>
      </c>
      <c r="H19" s="23"/>
      <c r="I19" s="26"/>
      <c r="K19" s="7" t="e">
        <f t="shared" si="4"/>
        <v>#N/A</v>
      </c>
      <c r="L19" s="7" t="e">
        <f t="shared" si="5"/>
        <v>#N/A</v>
      </c>
      <c r="M19" s="5">
        <f t="shared" ref="M19:M50" si="7">1+M18</f>
        <v>2</v>
      </c>
      <c r="N19" s="6"/>
      <c r="O19" s="6"/>
      <c r="P19" s="6"/>
      <c r="Q19" s="167"/>
      <c r="R19" s="168"/>
      <c r="S19" s="168"/>
      <c r="T19" s="168"/>
      <c r="U19" s="168"/>
      <c r="V19" s="169"/>
      <c r="W19" s="12" t="e">
        <f>VLOOKUP(N19,$O$64:$Q$66,F19,0)*L19*G19</f>
        <v>#N/A</v>
      </c>
      <c r="X19" s="12">
        <f t="shared" si="6"/>
        <v>0</v>
      </c>
    </row>
    <row r="20" spans="2:25" s="7" customFormat="1" ht="45" hidden="1" customHeight="1" thickTop="1" thickBot="1">
      <c r="B20" s="61">
        <f t="shared" si="0"/>
        <v>20</v>
      </c>
      <c r="C20" s="17">
        <v>0.6</v>
      </c>
      <c r="D20" s="163">
        <f t="shared" si="1"/>
        <v>0.5</v>
      </c>
      <c r="E20" s="23" t="e">
        <f t="shared" si="2"/>
        <v>#N/A</v>
      </c>
      <c r="F20" s="23" t="e">
        <f t="shared" si="3"/>
        <v>#N/A</v>
      </c>
      <c r="G20" s="23"/>
      <c r="H20" s="23"/>
      <c r="I20" s="26"/>
      <c r="K20" s="7" t="e">
        <f t="shared" si="4"/>
        <v>#N/A</v>
      </c>
      <c r="L20" s="7" t="e">
        <f t="shared" si="5"/>
        <v>#N/A</v>
      </c>
      <c r="M20" s="5">
        <f t="shared" si="7"/>
        <v>3</v>
      </c>
      <c r="N20" s="6"/>
      <c r="O20" s="6"/>
      <c r="P20" s="6"/>
      <c r="Q20" s="167"/>
      <c r="R20" s="168"/>
      <c r="S20" s="168"/>
      <c r="T20" s="168"/>
      <c r="U20" s="168"/>
      <c r="V20" s="169"/>
      <c r="W20" s="12" t="e">
        <f t="shared" ref="W20:W25" si="8">VLOOKUP(N20,$O$64:$Q$66,F20,0)*L20</f>
        <v>#N/A</v>
      </c>
      <c r="X20" s="12">
        <f t="shared" si="6"/>
        <v>0</v>
      </c>
    </row>
    <row r="21" spans="2:25" s="7" customFormat="1" ht="45" hidden="1" customHeight="1" thickTop="1" thickBot="1">
      <c r="B21" s="61">
        <f t="shared" si="0"/>
        <v>21</v>
      </c>
      <c r="C21" s="17">
        <v>0.6</v>
      </c>
      <c r="D21" s="163">
        <f t="shared" si="1"/>
        <v>0.5</v>
      </c>
      <c r="E21" s="23" t="e">
        <f t="shared" si="2"/>
        <v>#N/A</v>
      </c>
      <c r="F21" s="23" t="e">
        <f t="shared" si="3"/>
        <v>#N/A</v>
      </c>
      <c r="G21" s="23"/>
      <c r="H21" s="23"/>
      <c r="I21" s="26"/>
      <c r="K21" s="7" t="e">
        <f t="shared" si="4"/>
        <v>#N/A</v>
      </c>
      <c r="L21" s="7" t="e">
        <f t="shared" si="5"/>
        <v>#N/A</v>
      </c>
      <c r="M21" s="5">
        <f t="shared" si="7"/>
        <v>4</v>
      </c>
      <c r="N21" s="6"/>
      <c r="O21" s="6"/>
      <c r="P21" s="6"/>
      <c r="Q21" s="167"/>
      <c r="R21" s="168"/>
      <c r="S21" s="168"/>
      <c r="T21" s="168"/>
      <c r="U21" s="168"/>
      <c r="V21" s="169"/>
      <c r="W21" s="12" t="e">
        <f t="shared" si="8"/>
        <v>#N/A</v>
      </c>
      <c r="X21" s="12">
        <f t="shared" si="6"/>
        <v>0</v>
      </c>
    </row>
    <row r="22" spans="2:25" s="7" customFormat="1" ht="45" hidden="1" customHeight="1" thickTop="1" thickBot="1">
      <c r="B22" s="61">
        <f t="shared" si="0"/>
        <v>22</v>
      </c>
      <c r="C22" s="17">
        <v>0.6</v>
      </c>
      <c r="D22" s="163">
        <f t="shared" si="1"/>
        <v>0.5</v>
      </c>
      <c r="E22" s="23" t="e">
        <f t="shared" si="2"/>
        <v>#N/A</v>
      </c>
      <c r="F22" s="23" t="e">
        <f t="shared" si="3"/>
        <v>#N/A</v>
      </c>
      <c r="G22" s="23"/>
      <c r="H22" s="23"/>
      <c r="I22" s="26"/>
      <c r="K22" s="7" t="e">
        <f t="shared" si="4"/>
        <v>#N/A</v>
      </c>
      <c r="L22" s="7" t="e">
        <f t="shared" si="5"/>
        <v>#N/A</v>
      </c>
      <c r="M22" s="5">
        <f t="shared" si="7"/>
        <v>5</v>
      </c>
      <c r="N22" s="6"/>
      <c r="O22" s="6"/>
      <c r="P22" s="6"/>
      <c r="Q22" s="167"/>
      <c r="R22" s="168"/>
      <c r="S22" s="168"/>
      <c r="T22" s="168"/>
      <c r="U22" s="168"/>
      <c r="V22" s="169"/>
      <c r="W22" s="12" t="e">
        <f t="shared" si="8"/>
        <v>#N/A</v>
      </c>
      <c r="X22" s="12">
        <f t="shared" si="6"/>
        <v>0</v>
      </c>
    </row>
    <row r="23" spans="2:25" s="7" customFormat="1" ht="45" hidden="1" customHeight="1" thickTop="1" thickBot="1">
      <c r="B23" s="61">
        <f t="shared" si="0"/>
        <v>23</v>
      </c>
      <c r="C23" s="17">
        <v>0.6</v>
      </c>
      <c r="D23" s="163">
        <f t="shared" si="1"/>
        <v>0.5</v>
      </c>
      <c r="E23" s="23" t="e">
        <f t="shared" si="2"/>
        <v>#N/A</v>
      </c>
      <c r="F23" s="23" t="e">
        <f t="shared" si="3"/>
        <v>#N/A</v>
      </c>
      <c r="G23" s="23" t="e">
        <f t="shared" ref="G23:H27" si="9">VLOOKUP(Q23,$U$58:$V$66,2,0)</f>
        <v>#N/A</v>
      </c>
      <c r="H23" s="23" t="e">
        <f t="shared" si="9"/>
        <v>#N/A</v>
      </c>
      <c r="I23" s="26"/>
      <c r="K23" s="7" t="e">
        <f t="shared" si="4"/>
        <v>#N/A</v>
      </c>
      <c r="L23" s="7" t="e">
        <f t="shared" si="5"/>
        <v>#N/A</v>
      </c>
      <c r="M23" s="5">
        <f t="shared" si="7"/>
        <v>6</v>
      </c>
      <c r="N23" s="6"/>
      <c r="O23" s="6"/>
      <c r="P23" s="6"/>
      <c r="Q23" s="167"/>
      <c r="R23" s="168"/>
      <c r="S23" s="168"/>
      <c r="T23" s="168"/>
      <c r="U23" s="168"/>
      <c r="V23" s="169"/>
      <c r="W23" s="12" t="e">
        <f t="shared" si="8"/>
        <v>#N/A</v>
      </c>
      <c r="X23" s="12">
        <f t="shared" si="6"/>
        <v>0</v>
      </c>
    </row>
    <row r="24" spans="2:25" s="7" customFormat="1" ht="45" hidden="1" customHeight="1" thickTop="1" thickBot="1">
      <c r="B24" s="61">
        <f t="shared" si="0"/>
        <v>24</v>
      </c>
      <c r="C24" s="17">
        <v>0.6</v>
      </c>
      <c r="D24" s="163">
        <f t="shared" si="1"/>
        <v>0.5</v>
      </c>
      <c r="E24" s="23" t="e">
        <f t="shared" si="2"/>
        <v>#N/A</v>
      </c>
      <c r="F24" s="23" t="e">
        <f t="shared" si="3"/>
        <v>#N/A</v>
      </c>
      <c r="G24" s="23" t="e">
        <f t="shared" si="9"/>
        <v>#N/A</v>
      </c>
      <c r="H24" s="23" t="e">
        <f t="shared" si="9"/>
        <v>#N/A</v>
      </c>
      <c r="I24" s="26"/>
      <c r="K24" s="7" t="e">
        <f t="shared" si="4"/>
        <v>#N/A</v>
      </c>
      <c r="L24" s="7" t="e">
        <f t="shared" si="5"/>
        <v>#N/A</v>
      </c>
      <c r="M24" s="5">
        <f t="shared" si="7"/>
        <v>7</v>
      </c>
      <c r="N24" s="6"/>
      <c r="O24" s="6"/>
      <c r="P24" s="6"/>
      <c r="Q24" s="167"/>
      <c r="R24" s="168"/>
      <c r="S24" s="168"/>
      <c r="T24" s="168"/>
      <c r="U24" s="168"/>
      <c r="V24" s="169"/>
      <c r="W24" s="12" t="e">
        <f t="shared" si="8"/>
        <v>#N/A</v>
      </c>
      <c r="X24" s="12">
        <f t="shared" si="6"/>
        <v>0</v>
      </c>
    </row>
    <row r="25" spans="2:25" s="7" customFormat="1" ht="45" hidden="1" customHeight="1" thickTop="1" thickBot="1">
      <c r="B25" s="61">
        <f t="shared" si="0"/>
        <v>25</v>
      </c>
      <c r="C25" s="17">
        <v>0.6</v>
      </c>
      <c r="D25" s="163">
        <f t="shared" si="1"/>
        <v>0.5</v>
      </c>
      <c r="E25" s="23" t="e">
        <f t="shared" si="2"/>
        <v>#N/A</v>
      </c>
      <c r="F25" s="23" t="e">
        <f t="shared" si="3"/>
        <v>#N/A</v>
      </c>
      <c r="G25" s="23" t="e">
        <f t="shared" si="9"/>
        <v>#N/A</v>
      </c>
      <c r="H25" s="23" t="e">
        <f t="shared" si="9"/>
        <v>#N/A</v>
      </c>
      <c r="I25" s="26"/>
      <c r="K25" s="7" t="e">
        <f t="shared" si="4"/>
        <v>#N/A</v>
      </c>
      <c r="L25" s="7" t="e">
        <f t="shared" si="5"/>
        <v>#N/A</v>
      </c>
      <c r="M25" s="5">
        <f t="shared" si="7"/>
        <v>8</v>
      </c>
      <c r="N25" s="6"/>
      <c r="O25" s="6"/>
      <c r="P25" s="6"/>
      <c r="Q25" s="167"/>
      <c r="R25" s="168"/>
      <c r="S25" s="168"/>
      <c r="T25" s="168"/>
      <c r="U25" s="168"/>
      <c r="V25" s="169"/>
      <c r="W25" s="12" t="e">
        <f t="shared" si="8"/>
        <v>#N/A</v>
      </c>
      <c r="X25" s="12">
        <f t="shared" si="6"/>
        <v>0</v>
      </c>
    </row>
    <row r="26" spans="2:25" s="7" customFormat="1" ht="45" hidden="1" customHeight="1" thickTop="1" thickBot="1">
      <c r="B26" s="61">
        <f t="shared" si="0"/>
        <v>26</v>
      </c>
      <c r="C26" s="17">
        <v>0.6</v>
      </c>
      <c r="D26" s="163">
        <f t="shared" si="1"/>
        <v>0.5</v>
      </c>
      <c r="E26" s="23" t="e">
        <f t="shared" si="2"/>
        <v>#N/A</v>
      </c>
      <c r="F26" s="23" t="e">
        <f t="shared" si="3"/>
        <v>#N/A</v>
      </c>
      <c r="G26" s="23" t="e">
        <f t="shared" si="9"/>
        <v>#N/A</v>
      </c>
      <c r="H26" s="23" t="e">
        <f t="shared" si="9"/>
        <v>#N/A</v>
      </c>
      <c r="I26" s="26"/>
      <c r="K26" s="7" t="e">
        <f t="shared" si="4"/>
        <v>#N/A</v>
      </c>
      <c r="L26" s="7" t="e">
        <f t="shared" si="5"/>
        <v>#N/A</v>
      </c>
      <c r="M26" s="5">
        <f t="shared" si="7"/>
        <v>9</v>
      </c>
      <c r="N26" s="6"/>
      <c r="O26" s="6"/>
      <c r="P26" s="6"/>
      <c r="Q26" s="167"/>
      <c r="R26" s="168"/>
      <c r="S26" s="168"/>
      <c r="T26" s="168"/>
      <c r="U26" s="168"/>
      <c r="V26" s="169"/>
      <c r="W26" s="12" t="e">
        <f t="shared" ref="W26:W50" si="10">VLOOKUP(N26,$O$64:$Q$66,F26,0)*L26</f>
        <v>#N/A</v>
      </c>
      <c r="X26" s="12">
        <f t="shared" ref="X26:X50" si="11">IFERROR(W26*P26,0)</f>
        <v>0</v>
      </c>
    </row>
    <row r="27" spans="2:25" s="7" customFormat="1" ht="45" hidden="1" customHeight="1" thickTop="1" thickBot="1">
      <c r="B27" s="61">
        <f t="shared" si="0"/>
        <v>27</v>
      </c>
      <c r="C27" s="17">
        <v>0.6</v>
      </c>
      <c r="D27" s="163">
        <f t="shared" si="1"/>
        <v>0.5</v>
      </c>
      <c r="E27" s="23" t="e">
        <f t="shared" si="2"/>
        <v>#N/A</v>
      </c>
      <c r="F27" s="23" t="e">
        <f t="shared" si="3"/>
        <v>#N/A</v>
      </c>
      <c r="G27" s="23" t="e">
        <f t="shared" si="9"/>
        <v>#N/A</v>
      </c>
      <c r="H27" s="23" t="e">
        <f t="shared" si="9"/>
        <v>#N/A</v>
      </c>
      <c r="I27" s="26"/>
      <c r="K27" s="7" t="e">
        <f t="shared" si="4"/>
        <v>#N/A</v>
      </c>
      <c r="L27" s="7" t="e">
        <f t="shared" si="5"/>
        <v>#N/A</v>
      </c>
      <c r="M27" s="5">
        <f t="shared" si="7"/>
        <v>10</v>
      </c>
      <c r="N27" s="6"/>
      <c r="O27" s="6"/>
      <c r="P27" s="6"/>
      <c r="Q27" s="167"/>
      <c r="R27" s="168"/>
      <c r="S27" s="168"/>
      <c r="T27" s="168"/>
      <c r="U27" s="168"/>
      <c r="V27" s="169"/>
      <c r="W27" s="12" t="e">
        <f t="shared" si="10"/>
        <v>#N/A</v>
      </c>
      <c r="X27" s="12">
        <f t="shared" si="11"/>
        <v>0</v>
      </c>
    </row>
    <row r="28" spans="2:25" s="7" customFormat="1" ht="45" hidden="1" customHeight="1" thickTop="1" thickBot="1">
      <c r="B28" s="61">
        <f t="shared" si="0"/>
        <v>28</v>
      </c>
      <c r="C28" s="17">
        <v>0.6</v>
      </c>
      <c r="D28" s="163">
        <f t="shared" si="1"/>
        <v>0.5</v>
      </c>
      <c r="G28" s="23" t="e">
        <f t="shared" ref="G28:G50" si="12">VLOOKUP(Q28,$U$58:$V$66,2,0)</f>
        <v>#N/A</v>
      </c>
      <c r="H28" s="23" t="e">
        <f t="shared" ref="H28:H50" si="13">VLOOKUP(R28,$U$58:$V$66,2,0)</f>
        <v>#N/A</v>
      </c>
      <c r="K28" s="7">
        <f t="shared" si="4"/>
        <v>0</v>
      </c>
      <c r="L28" s="7">
        <f t="shared" si="5"/>
        <v>0.5</v>
      </c>
      <c r="M28" s="5">
        <f t="shared" si="7"/>
        <v>11</v>
      </c>
      <c r="N28" s="6" t="s">
        <v>241</v>
      </c>
      <c r="O28" s="6" t="s">
        <v>257</v>
      </c>
      <c r="P28" s="6">
        <v>15</v>
      </c>
      <c r="Q28" s="167"/>
      <c r="R28" s="168"/>
      <c r="S28" s="168"/>
      <c r="T28" s="168"/>
      <c r="U28" s="168"/>
      <c r="V28" s="169"/>
      <c r="W28" s="12" t="e">
        <f t="shared" si="10"/>
        <v>#VALUE!</v>
      </c>
      <c r="X28" s="12">
        <f t="shared" si="11"/>
        <v>0</v>
      </c>
      <c r="Y28" s="23" t="e">
        <f t="shared" ref="Y28:Y50" si="14">VLOOKUP(O28,$U$58:$V$66,2,0)</f>
        <v>#N/A</v>
      </c>
    </row>
    <row r="29" spans="2:25" s="7" customFormat="1" ht="45" hidden="1" customHeight="1" thickTop="1" thickBot="1">
      <c r="B29" s="61">
        <f t="shared" si="0"/>
        <v>29</v>
      </c>
      <c r="C29" s="17">
        <v>0.6</v>
      </c>
      <c r="D29" s="163">
        <f t="shared" si="1"/>
        <v>0.5</v>
      </c>
      <c r="G29" s="23" t="e">
        <f t="shared" si="12"/>
        <v>#N/A</v>
      </c>
      <c r="H29" s="23" t="e">
        <f t="shared" si="13"/>
        <v>#N/A</v>
      </c>
      <c r="K29" s="7">
        <f t="shared" si="4"/>
        <v>0</v>
      </c>
      <c r="L29" s="7">
        <f t="shared" si="5"/>
        <v>0.5</v>
      </c>
      <c r="M29" s="5">
        <f t="shared" si="7"/>
        <v>12</v>
      </c>
      <c r="N29" s="6" t="s">
        <v>241</v>
      </c>
      <c r="O29" s="6" t="s">
        <v>257</v>
      </c>
      <c r="P29" s="6">
        <v>15</v>
      </c>
      <c r="Q29" s="167"/>
      <c r="R29" s="168"/>
      <c r="S29" s="168"/>
      <c r="T29" s="168"/>
      <c r="U29" s="168"/>
      <c r="V29" s="169"/>
      <c r="W29" s="12" t="e">
        <f t="shared" si="10"/>
        <v>#VALUE!</v>
      </c>
      <c r="X29" s="12">
        <f t="shared" si="11"/>
        <v>0</v>
      </c>
      <c r="Y29" s="23" t="e">
        <f t="shared" si="14"/>
        <v>#N/A</v>
      </c>
    </row>
    <row r="30" spans="2:25" s="7" customFormat="1" ht="45" hidden="1" customHeight="1" thickTop="1" thickBot="1">
      <c r="B30" s="61">
        <f t="shared" si="0"/>
        <v>30</v>
      </c>
      <c r="C30" s="17">
        <v>0.6</v>
      </c>
      <c r="D30" s="163">
        <f t="shared" si="1"/>
        <v>0.5</v>
      </c>
      <c r="G30" s="23" t="e">
        <f t="shared" si="12"/>
        <v>#N/A</v>
      </c>
      <c r="H30" s="23" t="e">
        <f t="shared" si="13"/>
        <v>#N/A</v>
      </c>
      <c r="K30" s="7">
        <f t="shared" si="4"/>
        <v>0</v>
      </c>
      <c r="L30" s="7">
        <f t="shared" si="5"/>
        <v>0.5</v>
      </c>
      <c r="M30" s="5">
        <f t="shared" si="7"/>
        <v>13</v>
      </c>
      <c r="N30" s="6" t="s">
        <v>241</v>
      </c>
      <c r="O30" s="6" t="s">
        <v>257</v>
      </c>
      <c r="P30" s="6">
        <v>15</v>
      </c>
      <c r="Q30" s="167"/>
      <c r="R30" s="168"/>
      <c r="S30" s="168"/>
      <c r="T30" s="168"/>
      <c r="U30" s="168"/>
      <c r="V30" s="169"/>
      <c r="W30" s="12" t="e">
        <f t="shared" si="10"/>
        <v>#VALUE!</v>
      </c>
      <c r="X30" s="12">
        <f t="shared" si="11"/>
        <v>0</v>
      </c>
      <c r="Y30" s="23" t="e">
        <f t="shared" si="14"/>
        <v>#N/A</v>
      </c>
    </row>
    <row r="31" spans="2:25" s="7" customFormat="1" ht="45" hidden="1" customHeight="1" thickTop="1" thickBot="1">
      <c r="B31" s="61">
        <f t="shared" si="0"/>
        <v>31</v>
      </c>
      <c r="C31" s="17">
        <v>0.6</v>
      </c>
      <c r="D31" s="163">
        <f t="shared" si="1"/>
        <v>0.5</v>
      </c>
      <c r="G31" s="23" t="e">
        <f t="shared" si="12"/>
        <v>#N/A</v>
      </c>
      <c r="H31" s="23" t="e">
        <f t="shared" si="13"/>
        <v>#N/A</v>
      </c>
      <c r="K31" s="7">
        <f t="shared" si="4"/>
        <v>0</v>
      </c>
      <c r="L31" s="7">
        <f t="shared" si="5"/>
        <v>0.5</v>
      </c>
      <c r="M31" s="5">
        <f t="shared" si="7"/>
        <v>14</v>
      </c>
      <c r="N31" s="6" t="s">
        <v>241</v>
      </c>
      <c r="O31" s="6" t="s">
        <v>257</v>
      </c>
      <c r="P31" s="6">
        <v>15</v>
      </c>
      <c r="Q31" s="167"/>
      <c r="R31" s="168"/>
      <c r="S31" s="168"/>
      <c r="T31" s="168"/>
      <c r="U31" s="168"/>
      <c r="V31" s="169"/>
      <c r="W31" s="12" t="e">
        <f t="shared" si="10"/>
        <v>#VALUE!</v>
      </c>
      <c r="X31" s="12">
        <f t="shared" si="11"/>
        <v>0</v>
      </c>
      <c r="Y31" s="23" t="e">
        <f t="shared" si="14"/>
        <v>#N/A</v>
      </c>
    </row>
    <row r="32" spans="2:25" s="7" customFormat="1" ht="45" hidden="1" customHeight="1" thickTop="1" thickBot="1">
      <c r="B32" s="61">
        <f t="shared" si="0"/>
        <v>32</v>
      </c>
      <c r="C32" s="17">
        <v>0.6</v>
      </c>
      <c r="D32" s="163">
        <f t="shared" si="1"/>
        <v>0.5</v>
      </c>
      <c r="G32" s="23" t="e">
        <f t="shared" si="12"/>
        <v>#N/A</v>
      </c>
      <c r="H32" s="23" t="e">
        <f t="shared" si="13"/>
        <v>#N/A</v>
      </c>
      <c r="K32" s="7">
        <f t="shared" si="4"/>
        <v>0</v>
      </c>
      <c r="L32" s="7">
        <f t="shared" si="5"/>
        <v>0.5</v>
      </c>
      <c r="M32" s="5">
        <f t="shared" si="7"/>
        <v>15</v>
      </c>
      <c r="N32" s="6" t="s">
        <v>241</v>
      </c>
      <c r="O32" s="6" t="s">
        <v>257</v>
      </c>
      <c r="P32" s="6">
        <v>15</v>
      </c>
      <c r="Q32" s="167"/>
      <c r="R32" s="168"/>
      <c r="S32" s="168"/>
      <c r="T32" s="168"/>
      <c r="U32" s="168"/>
      <c r="V32" s="169"/>
      <c r="W32" s="12" t="e">
        <f t="shared" si="10"/>
        <v>#VALUE!</v>
      </c>
      <c r="X32" s="12">
        <f t="shared" si="11"/>
        <v>0</v>
      </c>
      <c r="Y32" s="23" t="e">
        <f t="shared" si="14"/>
        <v>#N/A</v>
      </c>
    </row>
    <row r="33" spans="2:25" s="7" customFormat="1" ht="45" hidden="1" customHeight="1" thickTop="1" thickBot="1">
      <c r="B33" s="61">
        <f t="shared" si="0"/>
        <v>33</v>
      </c>
      <c r="C33" s="17">
        <v>0.6</v>
      </c>
      <c r="D33" s="163">
        <f t="shared" si="1"/>
        <v>0.5</v>
      </c>
      <c r="G33" s="23" t="e">
        <f t="shared" si="12"/>
        <v>#N/A</v>
      </c>
      <c r="H33" s="23" t="e">
        <f t="shared" si="13"/>
        <v>#N/A</v>
      </c>
      <c r="K33" s="7">
        <f t="shared" si="4"/>
        <v>0</v>
      </c>
      <c r="L33" s="7">
        <f t="shared" si="5"/>
        <v>0.5</v>
      </c>
      <c r="M33" s="5">
        <f t="shared" si="7"/>
        <v>16</v>
      </c>
      <c r="N33" s="6" t="s">
        <v>241</v>
      </c>
      <c r="O33" s="6" t="s">
        <v>257</v>
      </c>
      <c r="P33" s="6">
        <v>15</v>
      </c>
      <c r="Q33" s="167"/>
      <c r="R33" s="168"/>
      <c r="S33" s="168"/>
      <c r="T33" s="168"/>
      <c r="U33" s="168"/>
      <c r="V33" s="169"/>
      <c r="W33" s="12" t="e">
        <f t="shared" si="10"/>
        <v>#VALUE!</v>
      </c>
      <c r="X33" s="12">
        <f t="shared" si="11"/>
        <v>0</v>
      </c>
      <c r="Y33" s="23" t="e">
        <f t="shared" si="14"/>
        <v>#N/A</v>
      </c>
    </row>
    <row r="34" spans="2:25" s="7" customFormat="1" ht="45" hidden="1" customHeight="1" thickTop="1" thickBot="1">
      <c r="B34" s="61">
        <f t="shared" si="0"/>
        <v>34</v>
      </c>
      <c r="C34" s="17">
        <v>0.6</v>
      </c>
      <c r="D34" s="163">
        <f t="shared" si="1"/>
        <v>0.5</v>
      </c>
      <c r="G34" s="23" t="e">
        <f t="shared" si="12"/>
        <v>#N/A</v>
      </c>
      <c r="H34" s="23" t="e">
        <f t="shared" si="13"/>
        <v>#N/A</v>
      </c>
      <c r="K34" s="7">
        <f t="shared" si="4"/>
        <v>0</v>
      </c>
      <c r="L34" s="7">
        <f t="shared" si="5"/>
        <v>0.5</v>
      </c>
      <c r="M34" s="5">
        <f t="shared" si="7"/>
        <v>17</v>
      </c>
      <c r="N34" s="6" t="s">
        <v>241</v>
      </c>
      <c r="O34" s="6" t="s">
        <v>257</v>
      </c>
      <c r="P34" s="6">
        <v>15</v>
      </c>
      <c r="Q34" s="167"/>
      <c r="R34" s="168"/>
      <c r="S34" s="168"/>
      <c r="T34" s="168"/>
      <c r="U34" s="168"/>
      <c r="V34" s="169"/>
      <c r="W34" s="12" t="e">
        <f t="shared" si="10"/>
        <v>#VALUE!</v>
      </c>
      <c r="X34" s="12">
        <f t="shared" si="11"/>
        <v>0</v>
      </c>
      <c r="Y34" s="23" t="e">
        <f t="shared" si="14"/>
        <v>#N/A</v>
      </c>
    </row>
    <row r="35" spans="2:25" s="7" customFormat="1" ht="45" hidden="1" customHeight="1" thickTop="1" thickBot="1">
      <c r="B35" s="61">
        <f t="shared" si="0"/>
        <v>35</v>
      </c>
      <c r="C35" s="17">
        <v>0.6</v>
      </c>
      <c r="D35" s="163">
        <f t="shared" si="1"/>
        <v>0.5</v>
      </c>
      <c r="G35" s="23" t="e">
        <f t="shared" si="12"/>
        <v>#N/A</v>
      </c>
      <c r="H35" s="23" t="e">
        <f t="shared" si="13"/>
        <v>#N/A</v>
      </c>
      <c r="K35" s="7">
        <f t="shared" si="4"/>
        <v>0</v>
      </c>
      <c r="L35" s="7">
        <f t="shared" si="5"/>
        <v>0.5</v>
      </c>
      <c r="M35" s="5">
        <f t="shared" si="7"/>
        <v>18</v>
      </c>
      <c r="N35" s="6" t="s">
        <v>241</v>
      </c>
      <c r="O35" s="6" t="s">
        <v>257</v>
      </c>
      <c r="P35" s="6">
        <v>15</v>
      </c>
      <c r="Q35" s="167"/>
      <c r="R35" s="168"/>
      <c r="S35" s="168"/>
      <c r="T35" s="168"/>
      <c r="U35" s="168"/>
      <c r="V35" s="169"/>
      <c r="W35" s="12" t="e">
        <f t="shared" si="10"/>
        <v>#VALUE!</v>
      </c>
      <c r="X35" s="12">
        <f t="shared" si="11"/>
        <v>0</v>
      </c>
      <c r="Y35" s="23" t="e">
        <f t="shared" si="14"/>
        <v>#N/A</v>
      </c>
    </row>
    <row r="36" spans="2:25" s="7" customFormat="1" ht="45" hidden="1" customHeight="1" thickTop="1" thickBot="1">
      <c r="B36" s="61">
        <f t="shared" si="0"/>
        <v>36</v>
      </c>
      <c r="C36" s="17">
        <v>0.6</v>
      </c>
      <c r="D36" s="163">
        <f t="shared" si="1"/>
        <v>0.5</v>
      </c>
      <c r="G36" s="23" t="e">
        <f t="shared" si="12"/>
        <v>#N/A</v>
      </c>
      <c r="H36" s="23" t="e">
        <f t="shared" si="13"/>
        <v>#N/A</v>
      </c>
      <c r="K36" s="7">
        <f t="shared" si="4"/>
        <v>0</v>
      </c>
      <c r="L36" s="7">
        <f t="shared" si="5"/>
        <v>0.5</v>
      </c>
      <c r="M36" s="5">
        <f t="shared" si="7"/>
        <v>19</v>
      </c>
      <c r="N36" s="6" t="s">
        <v>241</v>
      </c>
      <c r="O36" s="6" t="s">
        <v>257</v>
      </c>
      <c r="P36" s="6">
        <v>15</v>
      </c>
      <c r="Q36" s="167"/>
      <c r="R36" s="168"/>
      <c r="S36" s="168"/>
      <c r="T36" s="168"/>
      <c r="U36" s="168"/>
      <c r="V36" s="169"/>
      <c r="W36" s="12" t="e">
        <f t="shared" si="10"/>
        <v>#VALUE!</v>
      </c>
      <c r="X36" s="12">
        <f t="shared" si="11"/>
        <v>0</v>
      </c>
      <c r="Y36" s="23" t="e">
        <f t="shared" si="14"/>
        <v>#N/A</v>
      </c>
    </row>
    <row r="37" spans="2:25" s="7" customFormat="1" ht="45" hidden="1" customHeight="1" thickTop="1" thickBot="1">
      <c r="B37" s="61">
        <f t="shared" si="0"/>
        <v>37</v>
      </c>
      <c r="C37" s="17">
        <v>0.6</v>
      </c>
      <c r="D37" s="163">
        <f t="shared" si="1"/>
        <v>0.5</v>
      </c>
      <c r="G37" s="23" t="e">
        <f t="shared" si="12"/>
        <v>#N/A</v>
      </c>
      <c r="H37" s="23" t="e">
        <f t="shared" si="13"/>
        <v>#N/A</v>
      </c>
      <c r="K37" s="7">
        <f t="shared" si="4"/>
        <v>0</v>
      </c>
      <c r="L37" s="7">
        <f t="shared" si="5"/>
        <v>0.5</v>
      </c>
      <c r="M37" s="5">
        <f t="shared" si="7"/>
        <v>20</v>
      </c>
      <c r="N37" s="6" t="s">
        <v>241</v>
      </c>
      <c r="O37" s="6" t="s">
        <v>257</v>
      </c>
      <c r="P37" s="6">
        <v>15</v>
      </c>
      <c r="Q37" s="167"/>
      <c r="R37" s="168"/>
      <c r="S37" s="168"/>
      <c r="T37" s="168"/>
      <c r="U37" s="168"/>
      <c r="V37" s="169"/>
      <c r="W37" s="12" t="e">
        <f t="shared" si="10"/>
        <v>#VALUE!</v>
      </c>
      <c r="X37" s="12">
        <f t="shared" si="11"/>
        <v>0</v>
      </c>
      <c r="Y37" s="23" t="e">
        <f t="shared" si="14"/>
        <v>#N/A</v>
      </c>
    </row>
    <row r="38" spans="2:25" s="7" customFormat="1" ht="45" hidden="1" customHeight="1" thickTop="1" thickBot="1">
      <c r="B38" s="61">
        <f t="shared" si="0"/>
        <v>38</v>
      </c>
      <c r="C38" s="17">
        <v>0.6</v>
      </c>
      <c r="D38" s="163">
        <f t="shared" si="1"/>
        <v>0.5</v>
      </c>
      <c r="G38" s="23" t="e">
        <f t="shared" si="12"/>
        <v>#N/A</v>
      </c>
      <c r="H38" s="23" t="e">
        <f t="shared" si="13"/>
        <v>#N/A</v>
      </c>
      <c r="K38" s="7">
        <f t="shared" si="4"/>
        <v>0</v>
      </c>
      <c r="L38" s="7">
        <f t="shared" si="5"/>
        <v>0.5</v>
      </c>
      <c r="M38" s="5">
        <f t="shared" si="7"/>
        <v>21</v>
      </c>
      <c r="N38" s="6" t="s">
        <v>241</v>
      </c>
      <c r="O38" s="6" t="s">
        <v>257</v>
      </c>
      <c r="P38" s="6">
        <v>15</v>
      </c>
      <c r="Q38" s="167"/>
      <c r="R38" s="168"/>
      <c r="S38" s="168"/>
      <c r="T38" s="168"/>
      <c r="U38" s="168"/>
      <c r="V38" s="169"/>
      <c r="W38" s="12" t="e">
        <f t="shared" si="10"/>
        <v>#VALUE!</v>
      </c>
      <c r="X38" s="12">
        <f t="shared" si="11"/>
        <v>0</v>
      </c>
      <c r="Y38" s="23" t="e">
        <f t="shared" si="14"/>
        <v>#N/A</v>
      </c>
    </row>
    <row r="39" spans="2:25" s="7" customFormat="1" ht="45" hidden="1" customHeight="1" thickTop="1" thickBot="1">
      <c r="B39" s="61">
        <f t="shared" si="0"/>
        <v>39</v>
      </c>
      <c r="C39" s="17">
        <v>0.6</v>
      </c>
      <c r="D39" s="163">
        <f t="shared" si="1"/>
        <v>0.5</v>
      </c>
      <c r="G39" s="23" t="e">
        <f t="shared" si="12"/>
        <v>#N/A</v>
      </c>
      <c r="H39" s="23" t="e">
        <f t="shared" si="13"/>
        <v>#N/A</v>
      </c>
      <c r="K39" s="7">
        <f t="shared" si="4"/>
        <v>0</v>
      </c>
      <c r="L39" s="7">
        <f t="shared" si="5"/>
        <v>0.5</v>
      </c>
      <c r="M39" s="5">
        <f t="shared" si="7"/>
        <v>22</v>
      </c>
      <c r="N39" s="6" t="s">
        <v>241</v>
      </c>
      <c r="O39" s="6" t="s">
        <v>257</v>
      </c>
      <c r="P39" s="6">
        <v>15</v>
      </c>
      <c r="Q39" s="167"/>
      <c r="R39" s="168"/>
      <c r="S39" s="168"/>
      <c r="T39" s="168"/>
      <c r="U39" s="168"/>
      <c r="V39" s="169"/>
      <c r="W39" s="12" t="e">
        <f t="shared" si="10"/>
        <v>#VALUE!</v>
      </c>
      <c r="X39" s="12">
        <f t="shared" si="11"/>
        <v>0</v>
      </c>
      <c r="Y39" s="23" t="e">
        <f t="shared" si="14"/>
        <v>#N/A</v>
      </c>
    </row>
    <row r="40" spans="2:25" s="7" customFormat="1" ht="45" hidden="1" customHeight="1" thickTop="1" thickBot="1">
      <c r="B40" s="61">
        <f t="shared" si="0"/>
        <v>40</v>
      </c>
      <c r="C40" s="17">
        <v>0.6</v>
      </c>
      <c r="D40" s="163">
        <f t="shared" si="1"/>
        <v>0.5</v>
      </c>
      <c r="G40" s="23" t="e">
        <f t="shared" si="12"/>
        <v>#N/A</v>
      </c>
      <c r="H40" s="23" t="e">
        <f t="shared" si="13"/>
        <v>#N/A</v>
      </c>
      <c r="K40" s="7">
        <f t="shared" si="4"/>
        <v>0</v>
      </c>
      <c r="L40" s="7">
        <f t="shared" si="5"/>
        <v>0.5</v>
      </c>
      <c r="M40" s="5">
        <f t="shared" si="7"/>
        <v>23</v>
      </c>
      <c r="N40" s="6" t="s">
        <v>241</v>
      </c>
      <c r="O40" s="6" t="s">
        <v>257</v>
      </c>
      <c r="P40" s="6">
        <v>15</v>
      </c>
      <c r="Q40" s="167"/>
      <c r="R40" s="168"/>
      <c r="S40" s="168"/>
      <c r="T40" s="168"/>
      <c r="U40" s="168"/>
      <c r="V40" s="169"/>
      <c r="W40" s="12" t="e">
        <f t="shared" si="10"/>
        <v>#VALUE!</v>
      </c>
      <c r="X40" s="12">
        <f t="shared" si="11"/>
        <v>0</v>
      </c>
      <c r="Y40" s="23" t="e">
        <f t="shared" si="14"/>
        <v>#N/A</v>
      </c>
    </row>
    <row r="41" spans="2:25" s="7" customFormat="1" ht="45" hidden="1" customHeight="1" thickTop="1" thickBot="1">
      <c r="B41" s="61">
        <f t="shared" si="0"/>
        <v>41</v>
      </c>
      <c r="C41" s="17">
        <v>0.6</v>
      </c>
      <c r="D41" s="163">
        <f t="shared" si="1"/>
        <v>0.5</v>
      </c>
      <c r="G41" s="23" t="e">
        <f t="shared" si="12"/>
        <v>#N/A</v>
      </c>
      <c r="H41" s="23" t="e">
        <f t="shared" si="13"/>
        <v>#N/A</v>
      </c>
      <c r="K41" s="7">
        <f t="shared" si="4"/>
        <v>0</v>
      </c>
      <c r="L41" s="7">
        <f t="shared" si="5"/>
        <v>0.5</v>
      </c>
      <c r="M41" s="5">
        <f t="shared" si="7"/>
        <v>24</v>
      </c>
      <c r="N41" s="6" t="s">
        <v>241</v>
      </c>
      <c r="O41" s="6" t="s">
        <v>257</v>
      </c>
      <c r="P41" s="6">
        <v>15</v>
      </c>
      <c r="Q41" s="167"/>
      <c r="R41" s="168"/>
      <c r="S41" s="168"/>
      <c r="T41" s="168"/>
      <c r="U41" s="168"/>
      <c r="V41" s="169"/>
      <c r="W41" s="12" t="e">
        <f t="shared" si="10"/>
        <v>#VALUE!</v>
      </c>
      <c r="X41" s="12">
        <f t="shared" si="11"/>
        <v>0</v>
      </c>
      <c r="Y41" s="23" t="e">
        <f t="shared" si="14"/>
        <v>#N/A</v>
      </c>
    </row>
    <row r="42" spans="2:25" s="7" customFormat="1" ht="45" hidden="1" customHeight="1" thickTop="1" thickBot="1">
      <c r="B42" s="61">
        <f t="shared" si="0"/>
        <v>42</v>
      </c>
      <c r="C42" s="17">
        <v>0.6</v>
      </c>
      <c r="D42" s="163">
        <f t="shared" si="1"/>
        <v>0.5</v>
      </c>
      <c r="G42" s="23" t="e">
        <f t="shared" si="12"/>
        <v>#N/A</v>
      </c>
      <c r="H42" s="23" t="e">
        <f t="shared" si="13"/>
        <v>#N/A</v>
      </c>
      <c r="K42" s="7">
        <f t="shared" si="4"/>
        <v>0</v>
      </c>
      <c r="L42" s="7">
        <f t="shared" si="5"/>
        <v>0.5</v>
      </c>
      <c r="M42" s="5">
        <f t="shared" si="7"/>
        <v>25</v>
      </c>
      <c r="N42" s="6" t="s">
        <v>241</v>
      </c>
      <c r="O42" s="6" t="s">
        <v>257</v>
      </c>
      <c r="P42" s="6">
        <v>15</v>
      </c>
      <c r="Q42" s="167"/>
      <c r="R42" s="168"/>
      <c r="S42" s="168"/>
      <c r="T42" s="168"/>
      <c r="U42" s="168"/>
      <c r="V42" s="169"/>
      <c r="W42" s="12" t="e">
        <f t="shared" si="10"/>
        <v>#VALUE!</v>
      </c>
      <c r="X42" s="12">
        <f t="shared" si="11"/>
        <v>0</v>
      </c>
      <c r="Y42" s="23" t="e">
        <f t="shared" si="14"/>
        <v>#N/A</v>
      </c>
    </row>
    <row r="43" spans="2:25" s="7" customFormat="1" ht="45" hidden="1" customHeight="1" thickTop="1" thickBot="1">
      <c r="B43" s="61">
        <f t="shared" si="0"/>
        <v>43</v>
      </c>
      <c r="C43" s="17">
        <v>0.6</v>
      </c>
      <c r="D43" s="163">
        <f t="shared" si="1"/>
        <v>0.5</v>
      </c>
      <c r="G43" s="23" t="e">
        <f t="shared" si="12"/>
        <v>#N/A</v>
      </c>
      <c r="H43" s="23" t="e">
        <f t="shared" si="13"/>
        <v>#N/A</v>
      </c>
      <c r="K43" s="7">
        <f t="shared" si="4"/>
        <v>0</v>
      </c>
      <c r="L43" s="7">
        <f t="shared" si="5"/>
        <v>0.5</v>
      </c>
      <c r="M43" s="5">
        <f t="shared" si="7"/>
        <v>26</v>
      </c>
      <c r="N43" s="6" t="s">
        <v>241</v>
      </c>
      <c r="O43" s="6" t="s">
        <v>257</v>
      </c>
      <c r="P43" s="6">
        <v>15</v>
      </c>
      <c r="Q43" s="167"/>
      <c r="R43" s="168"/>
      <c r="S43" s="168"/>
      <c r="T43" s="168"/>
      <c r="U43" s="168"/>
      <c r="V43" s="169"/>
      <c r="W43" s="12" t="e">
        <f t="shared" si="10"/>
        <v>#VALUE!</v>
      </c>
      <c r="X43" s="12">
        <f t="shared" si="11"/>
        <v>0</v>
      </c>
      <c r="Y43" s="23" t="e">
        <f t="shared" si="14"/>
        <v>#N/A</v>
      </c>
    </row>
    <row r="44" spans="2:25" s="7" customFormat="1" ht="45" hidden="1" customHeight="1" collapsed="1" thickTop="1" thickBot="1">
      <c r="B44" s="61">
        <f t="shared" si="0"/>
        <v>44</v>
      </c>
      <c r="C44" s="17">
        <v>0.6</v>
      </c>
      <c r="D44" s="163">
        <f t="shared" si="1"/>
        <v>0.5</v>
      </c>
      <c r="G44" s="23" t="e">
        <f t="shared" si="12"/>
        <v>#N/A</v>
      </c>
      <c r="H44" s="23" t="e">
        <f t="shared" si="13"/>
        <v>#N/A</v>
      </c>
      <c r="K44" s="7">
        <f t="shared" si="4"/>
        <v>0</v>
      </c>
      <c r="L44" s="7">
        <f t="shared" si="5"/>
        <v>0.5</v>
      </c>
      <c r="M44" s="5">
        <f t="shared" si="7"/>
        <v>27</v>
      </c>
      <c r="N44" s="6" t="s">
        <v>241</v>
      </c>
      <c r="O44" s="6" t="s">
        <v>257</v>
      </c>
      <c r="P44" s="6">
        <v>15</v>
      </c>
      <c r="Q44" s="167"/>
      <c r="R44" s="168"/>
      <c r="S44" s="168"/>
      <c r="T44" s="168"/>
      <c r="U44" s="168"/>
      <c r="V44" s="169"/>
      <c r="W44" s="12" t="e">
        <f t="shared" si="10"/>
        <v>#VALUE!</v>
      </c>
      <c r="X44" s="12">
        <f t="shared" si="11"/>
        <v>0</v>
      </c>
      <c r="Y44" s="23" t="e">
        <f t="shared" si="14"/>
        <v>#N/A</v>
      </c>
    </row>
    <row r="45" spans="2:25" s="7" customFormat="1" ht="45" hidden="1" customHeight="1" thickTop="1" thickBot="1">
      <c r="B45" s="61">
        <f t="shared" si="0"/>
        <v>45</v>
      </c>
      <c r="C45" s="17">
        <v>0.6</v>
      </c>
      <c r="D45" s="163">
        <f t="shared" si="1"/>
        <v>0.5</v>
      </c>
      <c r="G45" s="23" t="e">
        <f t="shared" si="12"/>
        <v>#N/A</v>
      </c>
      <c r="H45" s="23" t="e">
        <f t="shared" si="13"/>
        <v>#N/A</v>
      </c>
      <c r="K45" s="7">
        <f t="shared" si="4"/>
        <v>0</v>
      </c>
      <c r="L45" s="7">
        <f t="shared" si="5"/>
        <v>0.5</v>
      </c>
      <c r="M45" s="5">
        <f t="shared" si="7"/>
        <v>28</v>
      </c>
      <c r="N45" s="6" t="s">
        <v>241</v>
      </c>
      <c r="O45" s="6" t="s">
        <v>257</v>
      </c>
      <c r="P45" s="6">
        <v>15</v>
      </c>
      <c r="Q45" s="167"/>
      <c r="R45" s="168"/>
      <c r="S45" s="168"/>
      <c r="T45" s="168"/>
      <c r="U45" s="168"/>
      <c r="V45" s="169"/>
      <c r="W45" s="12" t="e">
        <f t="shared" si="10"/>
        <v>#VALUE!</v>
      </c>
      <c r="X45" s="12">
        <f t="shared" si="11"/>
        <v>0</v>
      </c>
      <c r="Y45" s="23" t="e">
        <f t="shared" si="14"/>
        <v>#N/A</v>
      </c>
    </row>
    <row r="46" spans="2:25" s="7" customFormat="1" ht="45" hidden="1" customHeight="1" thickTop="1" thickBot="1">
      <c r="B46" s="61">
        <f t="shared" si="0"/>
        <v>46</v>
      </c>
      <c r="C46" s="17">
        <v>0.6</v>
      </c>
      <c r="D46" s="163">
        <f t="shared" si="1"/>
        <v>0.5</v>
      </c>
      <c r="G46" s="23" t="e">
        <f t="shared" si="12"/>
        <v>#N/A</v>
      </c>
      <c r="H46" s="23" t="e">
        <f t="shared" si="13"/>
        <v>#N/A</v>
      </c>
      <c r="K46" s="7">
        <f t="shared" si="4"/>
        <v>0</v>
      </c>
      <c r="L46" s="7">
        <f t="shared" si="5"/>
        <v>0.5</v>
      </c>
      <c r="M46" s="5">
        <f t="shared" si="7"/>
        <v>29</v>
      </c>
      <c r="N46" s="6" t="s">
        <v>241</v>
      </c>
      <c r="O46" s="6" t="s">
        <v>257</v>
      </c>
      <c r="P46" s="6">
        <v>15</v>
      </c>
      <c r="Q46" s="167"/>
      <c r="R46" s="168"/>
      <c r="S46" s="168"/>
      <c r="T46" s="168"/>
      <c r="U46" s="168"/>
      <c r="V46" s="169"/>
      <c r="W46" s="12" t="e">
        <f t="shared" si="10"/>
        <v>#VALUE!</v>
      </c>
      <c r="X46" s="12">
        <f t="shared" si="11"/>
        <v>0</v>
      </c>
      <c r="Y46" s="23" t="e">
        <f t="shared" si="14"/>
        <v>#N/A</v>
      </c>
    </row>
    <row r="47" spans="2:25" s="7" customFormat="1" ht="45" hidden="1" customHeight="1" thickTop="1" thickBot="1">
      <c r="B47" s="61">
        <f t="shared" si="0"/>
        <v>47</v>
      </c>
      <c r="C47" s="17">
        <v>0.6</v>
      </c>
      <c r="D47" s="163">
        <f t="shared" si="1"/>
        <v>0.5</v>
      </c>
      <c r="G47" s="23" t="e">
        <f t="shared" si="12"/>
        <v>#N/A</v>
      </c>
      <c r="H47" s="23" t="e">
        <f t="shared" si="13"/>
        <v>#N/A</v>
      </c>
      <c r="K47" s="7">
        <f t="shared" si="4"/>
        <v>0</v>
      </c>
      <c r="L47" s="7">
        <f t="shared" si="5"/>
        <v>0.5</v>
      </c>
      <c r="M47" s="5">
        <f t="shared" si="7"/>
        <v>30</v>
      </c>
      <c r="N47" s="6" t="s">
        <v>241</v>
      </c>
      <c r="O47" s="6" t="s">
        <v>257</v>
      </c>
      <c r="P47" s="6">
        <v>15</v>
      </c>
      <c r="Q47" s="167"/>
      <c r="R47" s="168"/>
      <c r="S47" s="168"/>
      <c r="T47" s="168"/>
      <c r="U47" s="168"/>
      <c r="V47" s="169"/>
      <c r="W47" s="12" t="e">
        <f t="shared" si="10"/>
        <v>#VALUE!</v>
      </c>
      <c r="X47" s="12">
        <f t="shared" si="11"/>
        <v>0</v>
      </c>
      <c r="Y47" s="23" t="e">
        <f t="shared" si="14"/>
        <v>#N/A</v>
      </c>
    </row>
    <row r="48" spans="2:25" s="7" customFormat="1" ht="45" hidden="1" customHeight="1" thickTop="1" thickBot="1">
      <c r="B48" s="61">
        <f t="shared" si="0"/>
        <v>48</v>
      </c>
      <c r="C48" s="17">
        <v>0.6</v>
      </c>
      <c r="D48" s="163">
        <f t="shared" si="1"/>
        <v>0.5</v>
      </c>
      <c r="G48" s="23" t="e">
        <f t="shared" si="12"/>
        <v>#N/A</v>
      </c>
      <c r="H48" s="23" t="e">
        <f t="shared" si="13"/>
        <v>#N/A</v>
      </c>
      <c r="K48" s="7">
        <f t="shared" si="4"/>
        <v>0</v>
      </c>
      <c r="L48" s="7">
        <f t="shared" si="5"/>
        <v>0.5</v>
      </c>
      <c r="M48" s="5">
        <f t="shared" si="7"/>
        <v>31</v>
      </c>
      <c r="N48" s="6" t="s">
        <v>241</v>
      </c>
      <c r="O48" s="6" t="s">
        <v>257</v>
      </c>
      <c r="P48" s="6">
        <v>15</v>
      </c>
      <c r="Q48" s="167"/>
      <c r="R48" s="168"/>
      <c r="S48" s="168"/>
      <c r="T48" s="168"/>
      <c r="U48" s="168"/>
      <c r="V48" s="169"/>
      <c r="W48" s="12" t="e">
        <f t="shared" si="10"/>
        <v>#VALUE!</v>
      </c>
      <c r="X48" s="12">
        <f t="shared" si="11"/>
        <v>0</v>
      </c>
      <c r="Y48" s="23" t="e">
        <f t="shared" si="14"/>
        <v>#N/A</v>
      </c>
    </row>
    <row r="49" spans="2:25" s="7" customFormat="1" ht="45" hidden="1" customHeight="1" thickTop="1" thickBot="1">
      <c r="B49" s="61">
        <f t="shared" si="0"/>
        <v>49</v>
      </c>
      <c r="C49" s="17">
        <v>0.6</v>
      </c>
      <c r="D49" s="163">
        <f t="shared" si="1"/>
        <v>0.5</v>
      </c>
      <c r="G49" s="23" t="e">
        <f t="shared" si="12"/>
        <v>#N/A</v>
      </c>
      <c r="H49" s="23" t="e">
        <f t="shared" si="13"/>
        <v>#N/A</v>
      </c>
      <c r="K49" s="7">
        <f t="shared" si="4"/>
        <v>0</v>
      </c>
      <c r="L49" s="7">
        <f t="shared" si="5"/>
        <v>0.5</v>
      </c>
      <c r="M49" s="91">
        <f t="shared" si="7"/>
        <v>32</v>
      </c>
      <c r="N49" s="6" t="s">
        <v>241</v>
      </c>
      <c r="O49" s="6" t="s">
        <v>257</v>
      </c>
      <c r="P49" s="6">
        <v>15</v>
      </c>
      <c r="Q49" s="167"/>
      <c r="R49" s="168"/>
      <c r="S49" s="168"/>
      <c r="T49" s="168"/>
      <c r="U49" s="168"/>
      <c r="V49" s="169"/>
      <c r="W49" s="12" t="e">
        <f t="shared" si="10"/>
        <v>#VALUE!</v>
      </c>
      <c r="X49" s="12">
        <f t="shared" si="11"/>
        <v>0</v>
      </c>
      <c r="Y49" s="23" t="e">
        <f t="shared" si="14"/>
        <v>#N/A</v>
      </c>
    </row>
    <row r="50" spans="2:25" s="90" customFormat="1" ht="45" hidden="1" customHeight="1" thickTop="1" thickBot="1">
      <c r="B50" s="61">
        <f t="shared" si="0"/>
        <v>50</v>
      </c>
      <c r="C50" s="17">
        <v>0.6</v>
      </c>
      <c r="D50" s="163">
        <f t="shared" si="1"/>
        <v>0.5</v>
      </c>
      <c r="G50" s="23" t="e">
        <f t="shared" si="12"/>
        <v>#N/A</v>
      </c>
      <c r="H50" s="23" t="e">
        <f t="shared" si="13"/>
        <v>#N/A</v>
      </c>
      <c r="K50" s="90">
        <f t="shared" si="4"/>
        <v>0</v>
      </c>
      <c r="L50" s="7">
        <f t="shared" si="5"/>
        <v>0.5</v>
      </c>
      <c r="M50" s="134">
        <f t="shared" si="7"/>
        <v>33</v>
      </c>
      <c r="N50" s="6" t="s">
        <v>241</v>
      </c>
      <c r="O50" s="6" t="s">
        <v>257</v>
      </c>
      <c r="P50" s="6">
        <v>15</v>
      </c>
      <c r="Q50" s="167"/>
      <c r="R50" s="168"/>
      <c r="S50" s="168"/>
      <c r="T50" s="168"/>
      <c r="U50" s="168"/>
      <c r="V50" s="169"/>
      <c r="W50" s="12" t="e">
        <f t="shared" si="10"/>
        <v>#VALUE!</v>
      </c>
      <c r="X50" s="12">
        <f t="shared" si="11"/>
        <v>0</v>
      </c>
      <c r="Y50" s="70" t="e">
        <f t="shared" si="14"/>
        <v>#N/A</v>
      </c>
    </row>
    <row r="51" spans="2:25" s="4" customFormat="1" ht="17.25" hidden="1" customHeight="1" thickTop="1" thickBot="1">
      <c r="B51" s="61">
        <f t="shared" si="0"/>
        <v>51</v>
      </c>
      <c r="C51" s="4">
        <v>0.6</v>
      </c>
      <c r="D51" s="163">
        <f t="shared" si="1"/>
        <v>0.5</v>
      </c>
      <c r="M51" s="133"/>
      <c r="N51" s="1"/>
      <c r="O51" s="3"/>
      <c r="P51" s="3"/>
      <c r="Q51" s="3"/>
      <c r="R51" s="2"/>
      <c r="S51" s="2"/>
      <c r="T51" s="2"/>
      <c r="U51" s="2"/>
      <c r="V51" s="2"/>
      <c r="W51" s="2"/>
      <c r="X51" s="135">
        <f>IFERROR(W51*P51,0)</f>
        <v>0</v>
      </c>
      <c r="Y51" s="73"/>
    </row>
    <row r="52" spans="2:25" s="4" customFormat="1" ht="10.5" hidden="1" customHeight="1" thickTop="1" thickBot="1">
      <c r="B52" s="61">
        <f t="shared" si="0"/>
        <v>52</v>
      </c>
      <c r="C52" s="4">
        <v>0.6</v>
      </c>
      <c r="D52" s="163">
        <f t="shared" si="1"/>
        <v>0.5</v>
      </c>
      <c r="M52" s="133"/>
      <c r="N52" s="1"/>
      <c r="O52" s="3"/>
      <c r="P52" s="3">
        <v>16</v>
      </c>
      <c r="Q52" s="3"/>
      <c r="R52" s="2"/>
      <c r="S52" s="2"/>
      <c r="T52" s="2"/>
      <c r="U52" s="2"/>
      <c r="V52" s="2"/>
      <c r="W52" s="2"/>
      <c r="X52" s="135">
        <f>IFERROR(W52*P52,0)</f>
        <v>0</v>
      </c>
      <c r="Y52" s="73"/>
    </row>
    <row r="53" spans="2:25" s="18" customFormat="1" ht="36" customHeight="1" thickTop="1" thickBot="1">
      <c r="B53" s="61">
        <f t="shared" si="0"/>
        <v>53</v>
      </c>
      <c r="C53" s="132">
        <v>0.6</v>
      </c>
      <c r="D53" s="163">
        <f t="shared" si="1"/>
        <v>0.5</v>
      </c>
      <c r="L53" s="18">
        <v>0</v>
      </c>
      <c r="M53" s="206" t="s">
        <v>199</v>
      </c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8"/>
      <c r="Y53" s="74"/>
    </row>
    <row r="54" spans="2:25" s="8" customFormat="1" ht="16.5" hidden="1" customHeight="1" thickTop="1" thickBot="1">
      <c r="B54" s="61">
        <f t="shared" si="0"/>
        <v>54</v>
      </c>
      <c r="C54" s="17">
        <v>0.6</v>
      </c>
      <c r="D54" s="163">
        <f t="shared" si="1"/>
        <v>0.5</v>
      </c>
      <c r="M54" s="19"/>
      <c r="N54" s="20"/>
      <c r="O54" s="21"/>
      <c r="P54" s="21"/>
      <c r="Q54" s="21"/>
      <c r="R54" s="22"/>
      <c r="S54" s="22"/>
      <c r="T54" s="22"/>
      <c r="U54" s="22"/>
      <c r="V54" s="22"/>
      <c r="W54" s="22"/>
      <c r="X54" s="22"/>
      <c r="Y54" s="23"/>
    </row>
    <row r="55" spans="2:25" s="8" customFormat="1" ht="18" hidden="1" customHeight="1" thickTop="1" thickBot="1">
      <c r="B55" s="61">
        <f t="shared" si="0"/>
        <v>55</v>
      </c>
      <c r="C55" s="17">
        <v>0.6</v>
      </c>
      <c r="D55" s="163">
        <f t="shared" si="1"/>
        <v>0.5</v>
      </c>
      <c r="M55" s="19"/>
      <c r="N55" s="20" t="s">
        <v>200</v>
      </c>
      <c r="O55" s="21" t="s">
        <v>201</v>
      </c>
      <c r="P55" s="20" t="s">
        <v>0</v>
      </c>
      <c r="Q55" s="21">
        <v>1</v>
      </c>
      <c r="R55" s="21"/>
      <c r="S55" s="21">
        <v>1</v>
      </c>
      <c r="T55" s="22"/>
      <c r="U55" s="22" t="s">
        <v>244</v>
      </c>
      <c r="V55" s="22" t="s">
        <v>245</v>
      </c>
      <c r="W55" s="22" t="s">
        <v>246</v>
      </c>
      <c r="X55" s="22" t="s">
        <v>247</v>
      </c>
      <c r="Y55" s="23"/>
    </row>
    <row r="56" spans="2:25" s="8" customFormat="1" ht="16.5" hidden="1" customHeight="1" thickTop="1" thickBot="1">
      <c r="B56" s="61">
        <f t="shared" si="0"/>
        <v>56</v>
      </c>
      <c r="C56" s="17">
        <v>0.4</v>
      </c>
      <c r="D56" s="163">
        <f t="shared" si="1"/>
        <v>0.5</v>
      </c>
      <c r="M56" s="19"/>
      <c r="N56" s="20"/>
      <c r="O56" s="21" t="s">
        <v>35</v>
      </c>
      <c r="P56" s="20" t="s">
        <v>2</v>
      </c>
      <c r="Q56" s="21">
        <f>1/S56</f>
        <v>2.1276595744680851E-2</v>
      </c>
      <c r="R56" s="21"/>
      <c r="S56" s="21">
        <v>47</v>
      </c>
      <c r="T56" s="22"/>
      <c r="U56" s="22">
        <v>150</v>
      </c>
      <c r="V56" s="22">
        <v>200</v>
      </c>
      <c r="W56" s="22">
        <v>270</v>
      </c>
      <c r="X56" s="22">
        <v>180</v>
      </c>
      <c r="Y56" s="23"/>
    </row>
    <row r="57" spans="2:25" s="8" customFormat="1" ht="32.25" hidden="1" customHeight="1" thickTop="1" thickBot="1">
      <c r="B57" s="61">
        <f t="shared" si="0"/>
        <v>57</v>
      </c>
      <c r="C57" s="17">
        <v>0.6</v>
      </c>
      <c r="D57" s="163">
        <f t="shared" si="1"/>
        <v>0.5</v>
      </c>
      <c r="M57" s="19"/>
      <c r="N57" s="20"/>
      <c r="O57" s="21" t="s">
        <v>255</v>
      </c>
      <c r="P57" s="21"/>
      <c r="Q57" s="22" t="s">
        <v>254</v>
      </c>
      <c r="T57" s="22" t="s">
        <v>238</v>
      </c>
      <c r="U57" s="22" t="s">
        <v>242</v>
      </c>
      <c r="W57" s="22" t="s">
        <v>243</v>
      </c>
      <c r="X57" s="22"/>
      <c r="Y57" s="23"/>
    </row>
    <row r="58" spans="2:25" s="8" customFormat="1" ht="22.5" hidden="1" customHeight="1" thickTop="1" thickBot="1">
      <c r="B58" s="61">
        <f t="shared" si="0"/>
        <v>58</v>
      </c>
      <c r="C58" s="17">
        <v>0.6</v>
      </c>
      <c r="D58" s="163">
        <f t="shared" si="1"/>
        <v>0.5</v>
      </c>
      <c r="M58" s="20"/>
      <c r="O58" s="21" t="s">
        <v>250</v>
      </c>
      <c r="P58" s="22"/>
      <c r="Q58" s="21" t="s">
        <v>250</v>
      </c>
      <c r="T58" s="22" t="s">
        <v>239</v>
      </c>
      <c r="V58" s="8">
        <f>18.62*49</f>
        <v>912.38</v>
      </c>
      <c r="Y58" s="23"/>
    </row>
    <row r="59" spans="2:25" s="8" customFormat="1" ht="21.75" hidden="1" customHeight="1" thickTop="1" thickBot="1">
      <c r="B59" s="61">
        <f t="shared" si="0"/>
        <v>59</v>
      </c>
      <c r="C59" s="17">
        <v>0.6</v>
      </c>
      <c r="D59" s="163">
        <f t="shared" si="1"/>
        <v>0.5</v>
      </c>
      <c r="M59" s="20"/>
      <c r="O59" s="29" t="s">
        <v>241</v>
      </c>
      <c r="P59" s="22"/>
      <c r="Q59" s="29" t="s">
        <v>241</v>
      </c>
      <c r="T59" s="22" t="s">
        <v>240</v>
      </c>
      <c r="U59" s="21"/>
    </row>
    <row r="60" spans="2:25" ht="18" hidden="1" customHeight="1" thickTop="1" thickBot="1">
      <c r="B60" s="61">
        <f t="shared" si="0"/>
        <v>60</v>
      </c>
      <c r="C60" s="17">
        <v>0.6</v>
      </c>
      <c r="D60" s="163">
        <f t="shared" si="1"/>
        <v>0.5</v>
      </c>
      <c r="O60" s="37" t="s">
        <v>253</v>
      </c>
      <c r="P60" s="27"/>
      <c r="Q60" s="37" t="s">
        <v>253</v>
      </c>
      <c r="R60" s="38"/>
      <c r="S60" s="15"/>
      <c r="T60" s="32"/>
      <c r="U60" s="56"/>
      <c r="V60" s="14"/>
      <c r="Y60" s="35"/>
    </row>
    <row r="61" spans="2:25" ht="30.75" hidden="1" customHeight="1" thickTop="1" thickBot="1">
      <c r="B61" s="61">
        <f t="shared" si="0"/>
        <v>61</v>
      </c>
      <c r="C61" s="17">
        <v>0.6</v>
      </c>
      <c r="D61" s="163">
        <f t="shared" si="1"/>
        <v>0.5</v>
      </c>
      <c r="O61" s="37" t="s">
        <v>257</v>
      </c>
      <c r="P61" s="14">
        <v>1</v>
      </c>
      <c r="Q61" s="14"/>
      <c r="R61" s="38"/>
      <c r="S61" s="15"/>
      <c r="T61" s="32"/>
      <c r="U61" s="57"/>
      <c r="V61" s="14"/>
      <c r="Y61" s="35"/>
    </row>
    <row r="62" spans="2:25" ht="18" hidden="1" customHeight="1" thickTop="1" thickBot="1">
      <c r="B62" s="61">
        <f t="shared" si="0"/>
        <v>62</v>
      </c>
      <c r="C62" s="17">
        <v>0.6</v>
      </c>
      <c r="D62" s="163">
        <f t="shared" si="1"/>
        <v>0.5</v>
      </c>
      <c r="O62" s="37" t="s">
        <v>258</v>
      </c>
      <c r="P62" s="14">
        <v>2</v>
      </c>
      <c r="Q62" s="14"/>
      <c r="R62" s="38"/>
      <c r="S62" s="15"/>
      <c r="T62" s="32"/>
      <c r="U62" s="57"/>
      <c r="V62" s="14"/>
      <c r="X62" s="34"/>
      <c r="Y62" s="35"/>
    </row>
    <row r="63" spans="2:25" ht="18" hidden="1" customHeight="1" thickTop="1" thickBot="1">
      <c r="B63" s="61">
        <f t="shared" si="0"/>
        <v>63</v>
      </c>
      <c r="C63" s="17">
        <v>0.6</v>
      </c>
      <c r="D63" s="163">
        <f t="shared" si="1"/>
        <v>0.5</v>
      </c>
      <c r="O63" s="37"/>
      <c r="P63" s="139">
        <v>1</v>
      </c>
      <c r="Q63" s="139"/>
      <c r="R63" s="139"/>
      <c r="S63" s="139"/>
      <c r="T63" s="32"/>
      <c r="U63" s="8"/>
      <c r="V63" s="8"/>
      <c r="X63" s="34"/>
      <c r="Y63" s="35"/>
    </row>
    <row r="64" spans="2:25" ht="18" hidden="1" customHeight="1" thickTop="1" thickBot="1">
      <c r="B64" s="61">
        <f t="shared" si="0"/>
        <v>64</v>
      </c>
      <c r="C64" s="17">
        <v>0.6</v>
      </c>
      <c r="D64" s="163">
        <f t="shared" si="1"/>
        <v>0.5</v>
      </c>
      <c r="O64" s="21" t="s">
        <v>250</v>
      </c>
      <c r="P64" s="13">
        <v>1750</v>
      </c>
      <c r="Q64" s="13"/>
      <c r="T64" s="32"/>
      <c r="U64" s="8"/>
      <c r="V64" s="8"/>
      <c r="X64" s="34"/>
      <c r="Y64" s="35"/>
    </row>
    <row r="65" spans="2:25" ht="27.75" hidden="1" customHeight="1" thickTop="1" thickBot="1">
      <c r="B65" s="61">
        <f t="shared" si="0"/>
        <v>65</v>
      </c>
      <c r="C65" s="17">
        <v>0.6</v>
      </c>
      <c r="D65" s="163">
        <f t="shared" si="1"/>
        <v>0.5</v>
      </c>
      <c r="O65" s="29" t="s">
        <v>241</v>
      </c>
      <c r="P65" s="13">
        <v>1550</v>
      </c>
      <c r="Q65" s="13"/>
      <c r="R65" s="138"/>
      <c r="S65" s="27"/>
      <c r="T65" s="32"/>
      <c r="U65" s="8"/>
      <c r="V65" s="8"/>
      <c r="X65" s="34"/>
      <c r="Y65" s="35"/>
    </row>
    <row r="66" spans="2:25" ht="18" hidden="1" customHeight="1" thickTop="1" thickBot="1">
      <c r="B66" s="61">
        <f t="shared" si="0"/>
        <v>66</v>
      </c>
      <c r="C66" s="17">
        <v>0.6</v>
      </c>
      <c r="D66" s="163">
        <f t="shared" si="1"/>
        <v>0.5</v>
      </c>
      <c r="O66" s="37" t="s">
        <v>253</v>
      </c>
      <c r="P66" s="13">
        <v>1850</v>
      </c>
      <c r="Q66" s="13"/>
      <c r="R66" s="138"/>
      <c r="S66" s="94"/>
      <c r="T66" s="32"/>
      <c r="U66" s="8"/>
      <c r="V66" s="8"/>
      <c r="X66" s="34"/>
      <c r="Y66" s="35"/>
    </row>
    <row r="67" spans="2:25" ht="18" hidden="1" customHeight="1" thickTop="1" thickBot="1">
      <c r="B67" s="61">
        <f t="shared" si="0"/>
        <v>67</v>
      </c>
      <c r="C67" s="17">
        <v>0.6</v>
      </c>
      <c r="D67" s="163">
        <f t="shared" si="1"/>
        <v>0.5</v>
      </c>
      <c r="O67" s="37"/>
      <c r="P67" s="14"/>
      <c r="Q67" s="14"/>
      <c r="R67" s="38"/>
      <c r="S67" s="15"/>
      <c r="T67" s="32"/>
      <c r="U67" s="57"/>
      <c r="V67" s="14"/>
      <c r="X67" s="34"/>
      <c r="Y67" s="35"/>
    </row>
    <row r="68" spans="2:25" ht="18" hidden="1" customHeight="1" thickTop="1" thickBot="1">
      <c r="B68" s="61">
        <f t="shared" ref="B68:B131" si="15">+B67+1</f>
        <v>68</v>
      </c>
      <c r="C68" s="17">
        <v>0.6</v>
      </c>
      <c r="D68" s="163">
        <f t="shared" si="1"/>
        <v>0.5</v>
      </c>
      <c r="N68"/>
      <c r="O68" s="137"/>
      <c r="P68"/>
      <c r="S68" s="15"/>
      <c r="T68" s="32"/>
      <c r="U68" s="57"/>
      <c r="V68" s="14"/>
      <c r="X68" s="34"/>
      <c r="Y68" s="35"/>
    </row>
    <row r="69" spans="2:25" ht="18" hidden="1" customHeight="1" thickTop="1" thickBot="1">
      <c r="B69" s="61">
        <f t="shared" si="15"/>
        <v>69</v>
      </c>
      <c r="C69" s="17">
        <v>0.6</v>
      </c>
      <c r="D69" s="163">
        <f t="shared" si="1"/>
        <v>0.5</v>
      </c>
      <c r="O69" s="37"/>
      <c r="P69" s="14"/>
      <c r="Q69" s="14"/>
      <c r="R69" s="38"/>
      <c r="S69" s="15"/>
      <c r="T69" s="32"/>
      <c r="U69" s="57"/>
      <c r="V69" s="14"/>
      <c r="W69" s="14"/>
      <c r="X69" s="14"/>
      <c r="Y69" s="35"/>
    </row>
    <row r="70" spans="2:25" ht="18" hidden="1" customHeight="1" thickTop="1" thickBot="1">
      <c r="B70" s="61">
        <f t="shared" si="15"/>
        <v>70</v>
      </c>
      <c r="C70" s="17">
        <v>0.6</v>
      </c>
      <c r="D70" s="163">
        <f t="shared" si="1"/>
        <v>0.5</v>
      </c>
      <c r="O70" s="37"/>
      <c r="P70" s="14"/>
      <c r="Q70" s="14"/>
      <c r="R70" s="38"/>
      <c r="S70" s="15"/>
      <c r="T70" s="32"/>
      <c r="U70" s="34"/>
      <c r="V70" s="14"/>
      <c r="W70" s="14"/>
      <c r="X70" s="14"/>
      <c r="Y70" s="35"/>
    </row>
    <row r="71" spans="2:25" ht="24.75" hidden="1" customHeight="1" thickTop="1" thickBot="1">
      <c r="B71" s="61">
        <f t="shared" si="15"/>
        <v>71</v>
      </c>
      <c r="C71" s="17">
        <v>0.6</v>
      </c>
      <c r="D71" s="163">
        <f t="shared" si="1"/>
        <v>0.5</v>
      </c>
      <c r="L71" s="58" t="s">
        <v>4</v>
      </c>
      <c r="M71" s="40" t="s">
        <v>19</v>
      </c>
      <c r="N71" s="41"/>
      <c r="O71" s="42" t="s">
        <v>9</v>
      </c>
      <c r="P71" s="42" t="s">
        <v>10</v>
      </c>
      <c r="Q71" s="42" t="s">
        <v>11</v>
      </c>
      <c r="R71" s="42" t="s">
        <v>12</v>
      </c>
      <c r="S71" s="42" t="s">
        <v>13</v>
      </c>
      <c r="T71" s="42" t="s">
        <v>14</v>
      </c>
      <c r="U71" s="41" t="s">
        <v>15</v>
      </c>
      <c r="V71" s="41" t="s">
        <v>3</v>
      </c>
      <c r="W71" s="41"/>
      <c r="X71" s="34"/>
      <c r="Y71" s="35"/>
    </row>
    <row r="72" spans="2:25" ht="24.75" hidden="1" customHeight="1" thickTop="1" thickBot="1">
      <c r="B72" s="61">
        <f t="shared" si="15"/>
        <v>72</v>
      </c>
      <c r="C72" s="17">
        <v>0.6</v>
      </c>
      <c r="D72" s="163">
        <f t="shared" si="1"/>
        <v>0.5</v>
      </c>
      <c r="L72" s="59" t="s">
        <v>23</v>
      </c>
      <c r="M72" s="43">
        <v>5</v>
      </c>
      <c r="N72" s="41"/>
      <c r="O72" s="42">
        <v>23</v>
      </c>
      <c r="P72" s="42">
        <v>24</v>
      </c>
      <c r="Q72" s="42">
        <v>25</v>
      </c>
      <c r="R72" s="42">
        <v>26</v>
      </c>
      <c r="S72" s="42">
        <v>27</v>
      </c>
      <c r="T72" s="42">
        <v>28</v>
      </c>
      <c r="U72" s="41">
        <v>0</v>
      </c>
      <c r="V72" s="41"/>
      <c r="W72" s="41"/>
      <c r="X72" s="34"/>
      <c r="Y72" s="35"/>
    </row>
    <row r="73" spans="2:25" ht="24.75" hidden="1" customHeight="1" thickTop="1" thickBot="1">
      <c r="B73" s="61">
        <f t="shared" si="15"/>
        <v>73</v>
      </c>
      <c r="C73" s="17">
        <v>0.6</v>
      </c>
      <c r="D73" s="163">
        <f t="shared" si="1"/>
        <v>0.5</v>
      </c>
      <c r="L73" s="59" t="s">
        <v>28</v>
      </c>
      <c r="M73" s="43">
        <v>5</v>
      </c>
      <c r="N73" s="41">
        <v>1</v>
      </c>
      <c r="O73" s="41">
        <v>885</v>
      </c>
      <c r="P73" s="41">
        <v>1185</v>
      </c>
      <c r="Q73" s="41">
        <v>1635</v>
      </c>
      <c r="R73" s="41">
        <v>2685</v>
      </c>
      <c r="S73" s="41">
        <v>2835</v>
      </c>
      <c r="T73" s="41">
        <v>180</v>
      </c>
      <c r="U73" s="44" t="s">
        <v>22</v>
      </c>
      <c r="V73" s="41" t="e">
        <v>#VALUE!</v>
      </c>
      <c r="W73" s="41"/>
      <c r="X73" s="34"/>
      <c r="Y73" s="35"/>
    </row>
    <row r="74" spans="2:25" ht="24.75" hidden="1" customHeight="1" thickTop="1" thickBot="1">
      <c r="B74" s="61">
        <f t="shared" si="15"/>
        <v>74</v>
      </c>
      <c r="C74" s="17">
        <v>0.6</v>
      </c>
      <c r="D74" s="163">
        <f t="shared" si="1"/>
        <v>0.5</v>
      </c>
      <c r="L74" s="59" t="s">
        <v>29</v>
      </c>
      <c r="M74" s="43">
        <v>5</v>
      </c>
      <c r="N74" s="41">
        <v>2</v>
      </c>
      <c r="O74" s="41">
        <v>1035</v>
      </c>
      <c r="P74" s="41">
        <v>1485</v>
      </c>
      <c r="Q74" s="41">
        <v>2085</v>
      </c>
      <c r="R74" s="41">
        <v>3285</v>
      </c>
      <c r="S74" s="41">
        <v>3585</v>
      </c>
      <c r="T74" s="41">
        <v>215</v>
      </c>
      <c r="U74" s="41">
        <v>1</v>
      </c>
      <c r="V74" s="41">
        <v>5</v>
      </c>
      <c r="W74" s="41">
        <v>43</v>
      </c>
      <c r="X74" s="34"/>
      <c r="Y74" s="35"/>
    </row>
    <row r="75" spans="2:25" ht="24.75" hidden="1" customHeight="1" thickTop="1" thickBot="1">
      <c r="B75" s="61">
        <f t="shared" si="15"/>
        <v>75</v>
      </c>
      <c r="C75" s="17">
        <v>0.6</v>
      </c>
      <c r="D75" s="163">
        <f t="shared" si="1"/>
        <v>0.5</v>
      </c>
      <c r="L75" s="59" t="s">
        <v>33</v>
      </c>
      <c r="M75" s="43">
        <v>5</v>
      </c>
      <c r="N75" s="41">
        <v>3</v>
      </c>
      <c r="O75" s="41">
        <v>1335</v>
      </c>
      <c r="P75" s="41">
        <v>1635</v>
      </c>
      <c r="Q75" s="41">
        <v>2685</v>
      </c>
      <c r="R75" s="41">
        <v>4335</v>
      </c>
      <c r="S75" s="41">
        <v>5085</v>
      </c>
      <c r="T75" s="41">
        <v>215</v>
      </c>
      <c r="U75" s="41">
        <v>2</v>
      </c>
      <c r="V75" s="41">
        <v>10</v>
      </c>
      <c r="W75" s="41">
        <v>21.5</v>
      </c>
      <c r="X75" s="34"/>
      <c r="Y75" s="35"/>
    </row>
    <row r="76" spans="2:25" ht="24.75" hidden="1" customHeight="1" thickTop="1" thickBot="1">
      <c r="B76" s="61">
        <f t="shared" si="15"/>
        <v>76</v>
      </c>
      <c r="C76" s="17">
        <v>0.6</v>
      </c>
      <c r="D76" s="163">
        <f t="shared" si="1"/>
        <v>0.5</v>
      </c>
      <c r="L76" s="59" t="s">
        <v>36</v>
      </c>
      <c r="M76" s="43">
        <v>5</v>
      </c>
      <c r="N76" s="41">
        <v>4</v>
      </c>
      <c r="O76" s="41">
        <v>2235</v>
      </c>
      <c r="P76" s="41">
        <v>2835</v>
      </c>
      <c r="Q76" s="41">
        <v>4335</v>
      </c>
      <c r="R76" s="41">
        <v>5535</v>
      </c>
      <c r="S76" s="41">
        <v>7185</v>
      </c>
      <c r="T76" s="41">
        <v>300</v>
      </c>
      <c r="U76" s="41">
        <v>3</v>
      </c>
      <c r="V76" s="41">
        <v>15</v>
      </c>
      <c r="W76" s="41">
        <v>20</v>
      </c>
      <c r="X76" s="34"/>
      <c r="Y76" s="35"/>
    </row>
    <row r="77" spans="2:25" ht="24.75" hidden="1" customHeight="1" thickTop="1" thickBot="1">
      <c r="B77" s="61">
        <f t="shared" si="15"/>
        <v>77</v>
      </c>
      <c r="C77" s="17">
        <v>0.6</v>
      </c>
      <c r="D77" s="163">
        <f t="shared" si="1"/>
        <v>0.5</v>
      </c>
      <c r="L77" s="59" t="s">
        <v>37</v>
      </c>
      <c r="M77" s="43">
        <v>5</v>
      </c>
      <c r="N77" s="41">
        <v>5</v>
      </c>
      <c r="O77" s="41">
        <v>2235</v>
      </c>
      <c r="P77" s="41">
        <v>2835</v>
      </c>
      <c r="Q77" s="41">
        <v>4335</v>
      </c>
      <c r="R77" s="41">
        <v>5535</v>
      </c>
      <c r="S77" s="41">
        <v>7185</v>
      </c>
      <c r="T77" s="41">
        <v>400</v>
      </c>
      <c r="U77" s="41">
        <v>4</v>
      </c>
      <c r="V77" s="41">
        <v>20</v>
      </c>
      <c r="W77" s="41">
        <v>20</v>
      </c>
      <c r="X77" s="34"/>
      <c r="Y77" s="35"/>
    </row>
    <row r="78" spans="2:25" ht="24.75" hidden="1" customHeight="1" thickTop="1" thickBot="1">
      <c r="B78" s="61">
        <f t="shared" si="15"/>
        <v>78</v>
      </c>
      <c r="C78" s="17">
        <v>0.6</v>
      </c>
      <c r="D78" s="163">
        <f t="shared" si="1"/>
        <v>0.5</v>
      </c>
      <c r="L78" s="59" t="s">
        <v>38</v>
      </c>
      <c r="M78" s="43">
        <v>5</v>
      </c>
      <c r="N78" s="41">
        <v>6</v>
      </c>
      <c r="O78" s="41">
        <v>2235</v>
      </c>
      <c r="P78" s="41">
        <v>2835</v>
      </c>
      <c r="Q78" s="41">
        <v>4335</v>
      </c>
      <c r="R78" s="41">
        <v>5535</v>
      </c>
      <c r="S78" s="41">
        <v>7185</v>
      </c>
      <c r="T78" s="41">
        <v>500</v>
      </c>
      <c r="U78" s="41">
        <v>5</v>
      </c>
      <c r="V78" s="41">
        <v>25</v>
      </c>
      <c r="W78" s="41">
        <v>20</v>
      </c>
      <c r="X78" s="34"/>
      <c r="Y78" s="35"/>
    </row>
    <row r="79" spans="2:25" ht="24.75" hidden="1" customHeight="1" thickTop="1" thickBot="1">
      <c r="B79" s="61">
        <f t="shared" si="15"/>
        <v>79</v>
      </c>
      <c r="C79" s="17">
        <v>0.6</v>
      </c>
      <c r="D79" s="163">
        <f t="shared" si="1"/>
        <v>0.5</v>
      </c>
      <c r="L79" s="59" t="s">
        <v>39</v>
      </c>
      <c r="M79" s="43">
        <v>5</v>
      </c>
      <c r="N79" s="41">
        <v>7</v>
      </c>
      <c r="O79" s="41">
        <v>3285</v>
      </c>
      <c r="P79" s="41">
        <v>4035</v>
      </c>
      <c r="Q79" s="41">
        <v>5835</v>
      </c>
      <c r="R79" s="41">
        <v>6585</v>
      </c>
      <c r="S79" s="41">
        <v>11385</v>
      </c>
      <c r="T79" s="41">
        <v>600</v>
      </c>
      <c r="U79" s="41">
        <v>6</v>
      </c>
      <c r="V79" s="41">
        <v>30</v>
      </c>
      <c r="W79" s="41">
        <v>20</v>
      </c>
      <c r="X79" s="34"/>
      <c r="Y79" s="35"/>
    </row>
    <row r="80" spans="2:25" ht="24.75" hidden="1" customHeight="1" thickTop="1" thickBot="1">
      <c r="B80" s="61">
        <f t="shared" si="15"/>
        <v>80</v>
      </c>
      <c r="C80" s="17">
        <v>0.6</v>
      </c>
      <c r="D80" s="163">
        <f t="shared" ref="D80:D143" si="16">1-$O$13</f>
        <v>0.5</v>
      </c>
      <c r="L80" s="59" t="s">
        <v>41</v>
      </c>
      <c r="M80" s="43">
        <v>5</v>
      </c>
      <c r="N80" s="41">
        <v>8</v>
      </c>
      <c r="O80" s="41">
        <v>3285</v>
      </c>
      <c r="P80" s="41">
        <v>4035</v>
      </c>
      <c r="Q80" s="41">
        <v>5835</v>
      </c>
      <c r="R80" s="41">
        <v>6585</v>
      </c>
      <c r="S80" s="41">
        <v>11385</v>
      </c>
      <c r="T80" s="41">
        <v>700</v>
      </c>
      <c r="U80" s="41">
        <v>7</v>
      </c>
      <c r="V80" s="41">
        <v>35</v>
      </c>
      <c r="W80" s="41">
        <v>20</v>
      </c>
      <c r="X80" s="34"/>
      <c r="Y80" s="35"/>
    </row>
    <row r="81" spans="2:25" ht="24.75" hidden="1" customHeight="1" thickTop="1" thickBot="1">
      <c r="B81" s="61">
        <f t="shared" si="15"/>
        <v>81</v>
      </c>
      <c r="C81" s="17">
        <v>0.6</v>
      </c>
      <c r="D81" s="163">
        <f t="shared" si="16"/>
        <v>0.5</v>
      </c>
      <c r="L81" s="59" t="s">
        <v>42</v>
      </c>
      <c r="M81" s="43">
        <v>5</v>
      </c>
      <c r="N81" s="41">
        <v>9</v>
      </c>
      <c r="O81" s="41">
        <v>3285</v>
      </c>
      <c r="P81" s="41">
        <v>4035</v>
      </c>
      <c r="Q81" s="41">
        <v>5835</v>
      </c>
      <c r="R81" s="41">
        <v>6585</v>
      </c>
      <c r="S81" s="41">
        <v>11385</v>
      </c>
      <c r="T81" s="41">
        <v>800</v>
      </c>
      <c r="U81" s="41">
        <v>8</v>
      </c>
      <c r="V81" s="41">
        <v>40</v>
      </c>
      <c r="W81" s="41">
        <v>20</v>
      </c>
      <c r="X81" s="34"/>
      <c r="Y81" s="36"/>
    </row>
    <row r="82" spans="2:25" ht="24.75" hidden="1" customHeight="1" thickTop="1" thickBot="1">
      <c r="B82" s="61">
        <f t="shared" si="15"/>
        <v>82</v>
      </c>
      <c r="C82" s="17">
        <v>0.6</v>
      </c>
      <c r="D82" s="163">
        <f t="shared" si="16"/>
        <v>0.5</v>
      </c>
      <c r="L82" s="59" t="s">
        <v>43</v>
      </c>
      <c r="M82" s="43">
        <v>5</v>
      </c>
      <c r="N82" s="41">
        <v>10</v>
      </c>
      <c r="O82" s="41">
        <v>3285</v>
      </c>
      <c r="P82" s="41">
        <v>4035</v>
      </c>
      <c r="Q82" s="41">
        <v>5835</v>
      </c>
      <c r="R82" s="41">
        <v>6585</v>
      </c>
      <c r="S82" s="41">
        <v>11385</v>
      </c>
      <c r="T82" s="41">
        <v>900</v>
      </c>
      <c r="U82" s="41">
        <v>9</v>
      </c>
      <c r="V82" s="41">
        <v>45</v>
      </c>
      <c r="W82" s="41">
        <v>20</v>
      </c>
      <c r="X82" s="34"/>
      <c r="Y82" s="35"/>
    </row>
    <row r="83" spans="2:25" ht="24.75" hidden="1" customHeight="1" thickTop="1" thickBot="1">
      <c r="B83" s="61">
        <f t="shared" si="15"/>
        <v>83</v>
      </c>
      <c r="C83" s="17">
        <v>0.6</v>
      </c>
      <c r="D83" s="163">
        <f t="shared" si="16"/>
        <v>0.5</v>
      </c>
      <c r="L83" s="59" t="s">
        <v>44</v>
      </c>
      <c r="M83" s="43">
        <v>2</v>
      </c>
      <c r="N83" s="41">
        <v>11</v>
      </c>
      <c r="O83" s="41">
        <v>3285</v>
      </c>
      <c r="P83" s="41">
        <v>4035</v>
      </c>
      <c r="Q83" s="41">
        <v>5835</v>
      </c>
      <c r="R83" s="41">
        <v>6585</v>
      </c>
      <c r="S83" s="41">
        <v>11385</v>
      </c>
      <c r="T83" s="41">
        <v>1000</v>
      </c>
      <c r="U83" s="41">
        <v>10</v>
      </c>
      <c r="V83" s="41">
        <v>50</v>
      </c>
      <c r="W83" s="41">
        <v>20</v>
      </c>
      <c r="X83" s="34"/>
      <c r="Y83" s="35"/>
    </row>
    <row r="84" spans="2:25" ht="24.75" hidden="1" customHeight="1" thickTop="1" thickBot="1">
      <c r="B84" s="61">
        <f t="shared" si="15"/>
        <v>84</v>
      </c>
      <c r="C84" s="17">
        <v>0.6</v>
      </c>
      <c r="D84" s="163">
        <f t="shared" si="16"/>
        <v>0.5</v>
      </c>
      <c r="L84" s="59" t="s">
        <v>46</v>
      </c>
      <c r="M84" s="43">
        <v>5</v>
      </c>
      <c r="N84" s="41">
        <v>12</v>
      </c>
      <c r="O84" s="41">
        <v>4035</v>
      </c>
      <c r="P84" s="41">
        <v>5085</v>
      </c>
      <c r="Q84" s="41">
        <v>7635</v>
      </c>
      <c r="R84" s="41">
        <v>8085</v>
      </c>
      <c r="S84" s="41">
        <v>15435</v>
      </c>
      <c r="T84" s="41">
        <v>1100</v>
      </c>
      <c r="U84" s="41">
        <v>11</v>
      </c>
      <c r="V84" s="41">
        <v>55</v>
      </c>
      <c r="W84" s="41">
        <v>20</v>
      </c>
      <c r="X84" s="34"/>
      <c r="Y84" s="35"/>
    </row>
    <row r="85" spans="2:25" ht="24.75" hidden="1" customHeight="1" thickTop="1" thickBot="1">
      <c r="B85" s="61">
        <f t="shared" si="15"/>
        <v>85</v>
      </c>
      <c r="C85" s="17">
        <v>0.6</v>
      </c>
      <c r="D85" s="163">
        <f t="shared" si="16"/>
        <v>0.5</v>
      </c>
      <c r="L85" s="59"/>
      <c r="M85" s="43"/>
      <c r="N85" s="41">
        <v>13</v>
      </c>
      <c r="O85" s="41">
        <v>4035</v>
      </c>
      <c r="P85" s="41">
        <v>5085</v>
      </c>
      <c r="Q85" s="41">
        <v>7635</v>
      </c>
      <c r="R85" s="41">
        <v>8085</v>
      </c>
      <c r="S85" s="41">
        <v>15435</v>
      </c>
      <c r="T85" s="41">
        <v>1200</v>
      </c>
      <c r="U85" s="41">
        <v>12</v>
      </c>
      <c r="V85" s="41">
        <v>60</v>
      </c>
      <c r="W85" s="41">
        <v>20</v>
      </c>
      <c r="X85" s="34"/>
      <c r="Y85" s="35"/>
    </row>
    <row r="86" spans="2:25" ht="24.75" hidden="1" customHeight="1" thickTop="1" thickBot="1">
      <c r="B86" s="61">
        <f t="shared" si="15"/>
        <v>86</v>
      </c>
      <c r="C86" s="17">
        <v>0.6</v>
      </c>
      <c r="D86" s="163">
        <f t="shared" si="16"/>
        <v>0.5</v>
      </c>
      <c r="L86" s="59" t="s">
        <v>49</v>
      </c>
      <c r="M86" s="43">
        <v>5</v>
      </c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34"/>
      <c r="Y86" s="35"/>
    </row>
    <row r="87" spans="2:25" ht="24.75" hidden="1" customHeight="1" thickTop="1" thickBot="1">
      <c r="B87" s="61">
        <f t="shared" si="15"/>
        <v>87</v>
      </c>
      <c r="C87" s="17">
        <v>0.6</v>
      </c>
      <c r="D87" s="163">
        <f t="shared" si="16"/>
        <v>0.5</v>
      </c>
      <c r="L87" s="59" t="s">
        <v>50</v>
      </c>
      <c r="M87" s="43">
        <v>5</v>
      </c>
      <c r="N87" s="41">
        <v>14</v>
      </c>
      <c r="O87" s="41">
        <v>4035</v>
      </c>
      <c r="P87" s="41">
        <v>5085</v>
      </c>
      <c r="Q87" s="41">
        <v>7635</v>
      </c>
      <c r="R87" s="41">
        <v>8085</v>
      </c>
      <c r="S87" s="41">
        <v>15435</v>
      </c>
      <c r="T87" s="41">
        <v>1300</v>
      </c>
      <c r="U87" s="41">
        <v>13</v>
      </c>
      <c r="V87" s="41">
        <v>65</v>
      </c>
      <c r="W87" s="41">
        <v>20</v>
      </c>
      <c r="X87" s="34"/>
      <c r="Y87" s="35"/>
    </row>
    <row r="88" spans="2:25" ht="24.75" hidden="1" customHeight="1" thickTop="1" thickBot="1">
      <c r="B88" s="61">
        <f t="shared" si="15"/>
        <v>88</v>
      </c>
      <c r="C88" s="17">
        <v>0.6</v>
      </c>
      <c r="D88" s="163">
        <f t="shared" si="16"/>
        <v>0.5</v>
      </c>
      <c r="L88" s="59" t="s">
        <v>51</v>
      </c>
      <c r="M88" s="43">
        <v>5</v>
      </c>
      <c r="N88" s="41">
        <v>15</v>
      </c>
      <c r="O88" s="41">
        <v>4035</v>
      </c>
      <c r="P88" s="41">
        <v>5085</v>
      </c>
      <c r="Q88" s="41">
        <v>7635</v>
      </c>
      <c r="R88" s="41">
        <v>8085</v>
      </c>
      <c r="S88" s="41">
        <v>15435</v>
      </c>
      <c r="T88" s="41">
        <v>1400</v>
      </c>
      <c r="U88" s="41">
        <v>14</v>
      </c>
      <c r="V88" s="41">
        <v>70</v>
      </c>
      <c r="W88" s="41">
        <v>20</v>
      </c>
      <c r="X88" s="34"/>
      <c r="Y88" s="35"/>
    </row>
    <row r="89" spans="2:25" ht="24.75" hidden="1" customHeight="1" thickTop="1" thickBot="1">
      <c r="B89" s="61">
        <f t="shared" si="15"/>
        <v>89</v>
      </c>
      <c r="C89" s="17">
        <v>0.6</v>
      </c>
      <c r="D89" s="163">
        <f t="shared" si="16"/>
        <v>0.5</v>
      </c>
      <c r="L89" s="59" t="s">
        <v>52</v>
      </c>
      <c r="M89" s="43">
        <v>5</v>
      </c>
      <c r="N89" s="41">
        <v>16</v>
      </c>
      <c r="O89" s="41">
        <v>4035</v>
      </c>
      <c r="P89" s="41">
        <v>5085</v>
      </c>
      <c r="Q89" s="41">
        <v>7635</v>
      </c>
      <c r="R89" s="41">
        <v>8085</v>
      </c>
      <c r="S89" s="41">
        <v>15435</v>
      </c>
      <c r="T89" s="41">
        <v>1500</v>
      </c>
      <c r="U89" s="41">
        <v>15</v>
      </c>
      <c r="V89" s="41">
        <v>75</v>
      </c>
      <c r="W89" s="41">
        <v>20</v>
      </c>
      <c r="X89" s="34"/>
      <c r="Y89" s="35"/>
    </row>
    <row r="90" spans="2:25" ht="24.75" hidden="1" customHeight="1" thickTop="1" thickBot="1">
      <c r="B90" s="61">
        <f t="shared" si="15"/>
        <v>90</v>
      </c>
      <c r="C90" s="17">
        <v>0.6</v>
      </c>
      <c r="D90" s="163">
        <f t="shared" si="16"/>
        <v>0.5</v>
      </c>
      <c r="L90" s="59" t="s">
        <v>53</v>
      </c>
      <c r="M90" s="43">
        <v>5</v>
      </c>
      <c r="N90" s="41">
        <v>17</v>
      </c>
      <c r="O90" s="41">
        <v>5985</v>
      </c>
      <c r="P90" s="41">
        <v>6285</v>
      </c>
      <c r="Q90" s="41">
        <v>10635</v>
      </c>
      <c r="R90" s="41">
        <v>10935</v>
      </c>
      <c r="S90" s="41">
        <v>19635</v>
      </c>
      <c r="T90" s="41">
        <v>1600</v>
      </c>
      <c r="U90" s="41">
        <v>16</v>
      </c>
      <c r="V90" s="41">
        <v>80</v>
      </c>
      <c r="W90" s="41">
        <v>20</v>
      </c>
      <c r="X90" s="34"/>
      <c r="Y90" s="35"/>
    </row>
    <row r="91" spans="2:25" ht="24.75" hidden="1" customHeight="1" thickTop="1" thickBot="1">
      <c r="B91" s="61">
        <f t="shared" si="15"/>
        <v>91</v>
      </c>
      <c r="C91" s="17">
        <v>0.6</v>
      </c>
      <c r="D91" s="163">
        <f t="shared" si="16"/>
        <v>0.5</v>
      </c>
      <c r="L91" s="59" t="s">
        <v>54</v>
      </c>
      <c r="M91" s="43">
        <v>5</v>
      </c>
      <c r="N91" s="41">
        <v>18</v>
      </c>
      <c r="O91" s="41">
        <v>5985</v>
      </c>
      <c r="P91" s="41">
        <v>6285</v>
      </c>
      <c r="Q91" s="41">
        <v>10635</v>
      </c>
      <c r="R91" s="41">
        <v>10935</v>
      </c>
      <c r="S91" s="41">
        <v>19635</v>
      </c>
      <c r="T91" s="41">
        <v>1700</v>
      </c>
      <c r="U91" s="41">
        <v>17</v>
      </c>
      <c r="V91" s="41">
        <v>85</v>
      </c>
      <c r="W91" s="41">
        <v>20</v>
      </c>
      <c r="X91" s="34"/>
      <c r="Y91" s="35"/>
    </row>
    <row r="92" spans="2:25" ht="24.75" hidden="1" customHeight="1" thickTop="1" thickBot="1">
      <c r="B92" s="61">
        <f t="shared" si="15"/>
        <v>92</v>
      </c>
      <c r="C92" s="17">
        <v>0.6</v>
      </c>
      <c r="D92" s="163">
        <f t="shared" si="16"/>
        <v>0.5</v>
      </c>
      <c r="L92" s="59" t="s">
        <v>55</v>
      </c>
      <c r="M92" s="43">
        <v>2</v>
      </c>
      <c r="N92" s="41">
        <v>19</v>
      </c>
      <c r="O92" s="41">
        <v>5985</v>
      </c>
      <c r="P92" s="41">
        <v>6285</v>
      </c>
      <c r="Q92" s="41">
        <v>10635</v>
      </c>
      <c r="R92" s="41">
        <v>10935</v>
      </c>
      <c r="S92" s="41">
        <v>19635</v>
      </c>
      <c r="T92" s="41">
        <v>1800</v>
      </c>
      <c r="U92" s="41">
        <v>18</v>
      </c>
      <c r="V92" s="41">
        <v>90</v>
      </c>
      <c r="W92" s="41">
        <v>20</v>
      </c>
      <c r="X92" s="34"/>
      <c r="Y92" s="35"/>
    </row>
    <row r="93" spans="2:25" ht="24.75" hidden="1" customHeight="1" thickTop="1" thickBot="1">
      <c r="B93" s="61">
        <f t="shared" si="15"/>
        <v>93</v>
      </c>
      <c r="C93" s="17">
        <v>0.6</v>
      </c>
      <c r="D93" s="163">
        <f t="shared" si="16"/>
        <v>0.5</v>
      </c>
      <c r="L93" s="59" t="s">
        <v>56</v>
      </c>
      <c r="M93" s="43">
        <v>5</v>
      </c>
      <c r="N93" s="41">
        <v>20</v>
      </c>
      <c r="O93" s="41">
        <v>5985</v>
      </c>
      <c r="P93" s="41">
        <v>6285</v>
      </c>
      <c r="Q93" s="41">
        <v>10635</v>
      </c>
      <c r="R93" s="41">
        <v>10935</v>
      </c>
      <c r="S93" s="41">
        <v>19635</v>
      </c>
      <c r="T93" s="41">
        <v>1900</v>
      </c>
      <c r="U93" s="41">
        <v>19</v>
      </c>
      <c r="V93" s="41">
        <v>95</v>
      </c>
      <c r="W93" s="41">
        <v>20</v>
      </c>
      <c r="X93" s="34"/>
      <c r="Y93" s="35"/>
    </row>
    <row r="94" spans="2:25" ht="24.75" hidden="1" customHeight="1" thickTop="1" thickBot="1">
      <c r="B94" s="61">
        <f t="shared" si="15"/>
        <v>94</v>
      </c>
      <c r="C94" s="17">
        <v>0.6</v>
      </c>
      <c r="D94" s="163">
        <f t="shared" si="16"/>
        <v>0.5</v>
      </c>
      <c r="L94" s="59" t="s">
        <v>57</v>
      </c>
      <c r="M94" s="43">
        <v>5</v>
      </c>
      <c r="N94" s="41">
        <v>21</v>
      </c>
      <c r="O94" s="41">
        <v>5985</v>
      </c>
      <c r="P94" s="41">
        <v>6285</v>
      </c>
      <c r="Q94" s="41">
        <v>10635</v>
      </c>
      <c r="R94" s="41">
        <v>10935</v>
      </c>
      <c r="S94" s="41">
        <v>19635</v>
      </c>
      <c r="T94" s="41">
        <v>2000</v>
      </c>
      <c r="U94" s="41">
        <v>20</v>
      </c>
      <c r="V94" s="41">
        <v>100</v>
      </c>
      <c r="W94" s="41">
        <v>20</v>
      </c>
      <c r="X94" s="34"/>
      <c r="Y94" s="35"/>
    </row>
    <row r="95" spans="2:25" ht="24.75" hidden="1" customHeight="1" thickTop="1" thickBot="1">
      <c r="B95" s="61">
        <f t="shared" si="15"/>
        <v>95</v>
      </c>
      <c r="C95" s="17">
        <v>0.6</v>
      </c>
      <c r="D95" s="163">
        <f t="shared" si="16"/>
        <v>0.5</v>
      </c>
      <c r="L95" s="59" t="s">
        <v>58</v>
      </c>
      <c r="M95" s="43">
        <v>5</v>
      </c>
      <c r="N95" s="41">
        <v>22</v>
      </c>
      <c r="O95" s="41">
        <v>6135</v>
      </c>
      <c r="P95" s="41">
        <v>8235</v>
      </c>
      <c r="Q95" s="41">
        <v>10935</v>
      </c>
      <c r="R95" s="41">
        <v>11085</v>
      </c>
      <c r="S95" s="41">
        <v>20085</v>
      </c>
      <c r="T95" s="41">
        <v>2100</v>
      </c>
      <c r="U95" s="41">
        <v>21</v>
      </c>
      <c r="V95" s="41">
        <v>105</v>
      </c>
      <c r="W95" s="41">
        <v>20</v>
      </c>
      <c r="X95" s="34"/>
      <c r="Y95" s="35"/>
    </row>
    <row r="96" spans="2:25" ht="24.75" hidden="1" customHeight="1" thickTop="1" thickBot="1">
      <c r="B96" s="61">
        <f t="shared" si="15"/>
        <v>96</v>
      </c>
      <c r="C96" s="17">
        <v>0.6</v>
      </c>
      <c r="D96" s="163">
        <f t="shared" si="16"/>
        <v>0.5</v>
      </c>
      <c r="L96" s="59" t="s">
        <v>59</v>
      </c>
      <c r="M96" s="43">
        <v>5</v>
      </c>
      <c r="N96" s="41">
        <v>23</v>
      </c>
      <c r="O96" s="41">
        <v>6135</v>
      </c>
      <c r="P96" s="41">
        <v>8235</v>
      </c>
      <c r="Q96" s="41">
        <v>10935</v>
      </c>
      <c r="R96" s="41">
        <v>11085</v>
      </c>
      <c r="S96" s="41">
        <v>20085</v>
      </c>
      <c r="T96" s="41">
        <v>2200</v>
      </c>
      <c r="U96" s="41">
        <v>22</v>
      </c>
      <c r="V96" s="41">
        <v>110</v>
      </c>
      <c r="W96" s="41">
        <v>20</v>
      </c>
      <c r="X96" s="34"/>
      <c r="Y96" s="35"/>
    </row>
    <row r="97" spans="2:25" ht="24.75" hidden="1" customHeight="1" thickTop="1" thickBot="1">
      <c r="B97" s="61">
        <f t="shared" si="15"/>
        <v>97</v>
      </c>
      <c r="C97" s="17">
        <v>0.6</v>
      </c>
      <c r="D97" s="163">
        <f t="shared" si="16"/>
        <v>0.5</v>
      </c>
      <c r="L97" s="59" t="s">
        <v>60</v>
      </c>
      <c r="M97" s="43">
        <v>2</v>
      </c>
      <c r="N97" s="41">
        <v>24</v>
      </c>
      <c r="O97" s="41">
        <v>6135</v>
      </c>
      <c r="P97" s="41">
        <v>8235</v>
      </c>
      <c r="Q97" s="41">
        <v>10935</v>
      </c>
      <c r="R97" s="41">
        <v>11085</v>
      </c>
      <c r="S97" s="41">
        <v>20085</v>
      </c>
      <c r="T97" s="41">
        <v>2300</v>
      </c>
      <c r="U97" s="41">
        <v>23</v>
      </c>
      <c r="V97" s="41">
        <v>115</v>
      </c>
      <c r="W97" s="41">
        <v>20</v>
      </c>
      <c r="X97" s="34"/>
      <c r="Y97" s="35"/>
    </row>
    <row r="98" spans="2:25" ht="24.75" hidden="1" customHeight="1" thickTop="1" thickBot="1">
      <c r="B98" s="61">
        <f t="shared" si="15"/>
        <v>98</v>
      </c>
      <c r="C98" s="17">
        <v>0.6</v>
      </c>
      <c r="D98" s="163">
        <f t="shared" si="16"/>
        <v>0.5</v>
      </c>
      <c r="L98" s="59" t="s">
        <v>61</v>
      </c>
      <c r="M98" s="43">
        <v>5</v>
      </c>
      <c r="N98" s="41">
        <v>25</v>
      </c>
      <c r="O98" s="41">
        <v>6135</v>
      </c>
      <c r="P98" s="41">
        <v>8235</v>
      </c>
      <c r="Q98" s="41">
        <v>10935</v>
      </c>
      <c r="R98" s="41">
        <v>11085</v>
      </c>
      <c r="S98" s="41">
        <v>20085</v>
      </c>
      <c r="T98" s="41">
        <v>2400</v>
      </c>
      <c r="U98" s="41">
        <v>24</v>
      </c>
      <c r="V98" s="41">
        <v>120</v>
      </c>
      <c r="W98" s="41">
        <v>20</v>
      </c>
      <c r="X98" s="34"/>
      <c r="Y98" s="35"/>
    </row>
    <row r="99" spans="2:25" ht="24.75" hidden="1" customHeight="1" thickTop="1" thickBot="1">
      <c r="B99" s="61">
        <f t="shared" si="15"/>
        <v>99</v>
      </c>
      <c r="C99" s="17">
        <v>0.6</v>
      </c>
      <c r="D99" s="163">
        <f t="shared" si="16"/>
        <v>0.5</v>
      </c>
      <c r="L99" s="59" t="s">
        <v>62</v>
      </c>
      <c r="M99" s="43">
        <v>5</v>
      </c>
      <c r="N99" s="41">
        <v>26</v>
      </c>
      <c r="O99" s="41">
        <v>6135</v>
      </c>
      <c r="P99" s="41">
        <v>8235</v>
      </c>
      <c r="Q99" s="41">
        <v>10935</v>
      </c>
      <c r="R99" s="41">
        <v>11085</v>
      </c>
      <c r="S99" s="41">
        <v>20085</v>
      </c>
      <c r="T99" s="41">
        <v>2500</v>
      </c>
      <c r="U99" s="41">
        <v>25</v>
      </c>
      <c r="V99" s="41">
        <v>125</v>
      </c>
      <c r="W99" s="41">
        <v>20</v>
      </c>
      <c r="X99" s="34"/>
      <c r="Y99" s="35"/>
    </row>
    <row r="100" spans="2:25" ht="24.75" hidden="1" customHeight="1" thickTop="1" thickBot="1">
      <c r="B100" s="61">
        <f t="shared" si="15"/>
        <v>100</v>
      </c>
      <c r="C100" s="17">
        <v>0.6</v>
      </c>
      <c r="D100" s="163">
        <f t="shared" si="16"/>
        <v>0.5</v>
      </c>
      <c r="L100" s="59" t="s">
        <v>63</v>
      </c>
      <c r="M100" s="43">
        <v>5</v>
      </c>
      <c r="N100" s="41">
        <v>27</v>
      </c>
      <c r="O100" s="41">
        <v>8370</v>
      </c>
      <c r="P100" s="41">
        <v>11070</v>
      </c>
      <c r="Q100" s="41">
        <v>15270</v>
      </c>
      <c r="R100" s="41">
        <v>16620</v>
      </c>
      <c r="S100" s="41">
        <v>27270</v>
      </c>
      <c r="T100" s="41">
        <v>2340</v>
      </c>
      <c r="U100" s="41">
        <v>26</v>
      </c>
      <c r="V100" s="41">
        <v>130</v>
      </c>
      <c r="W100" s="41">
        <v>18</v>
      </c>
      <c r="X100" s="34"/>
      <c r="Y100" s="35"/>
    </row>
    <row r="101" spans="2:25" ht="24.75" hidden="1" customHeight="1" thickTop="1" thickBot="1">
      <c r="B101" s="61">
        <f t="shared" si="15"/>
        <v>101</v>
      </c>
      <c r="C101" s="17">
        <v>0.6</v>
      </c>
      <c r="D101" s="163">
        <f t="shared" si="16"/>
        <v>0.5</v>
      </c>
      <c r="L101" s="59" t="s">
        <v>64</v>
      </c>
      <c r="M101" s="43">
        <v>2</v>
      </c>
      <c r="N101" s="41">
        <v>28</v>
      </c>
      <c r="O101" s="41">
        <v>8370</v>
      </c>
      <c r="P101" s="41">
        <v>11070</v>
      </c>
      <c r="Q101" s="41">
        <v>15270</v>
      </c>
      <c r="R101" s="41">
        <v>16620</v>
      </c>
      <c r="S101" s="41">
        <v>27270</v>
      </c>
      <c r="T101" s="41">
        <v>2430</v>
      </c>
      <c r="U101" s="41">
        <v>27</v>
      </c>
      <c r="V101" s="41">
        <v>135</v>
      </c>
      <c r="W101" s="41">
        <v>18</v>
      </c>
      <c r="X101" s="34"/>
      <c r="Y101" s="35"/>
    </row>
    <row r="102" spans="2:25" ht="24.75" hidden="1" customHeight="1" thickTop="1" thickBot="1">
      <c r="B102" s="61">
        <f t="shared" si="15"/>
        <v>102</v>
      </c>
      <c r="C102" s="17">
        <v>0.6</v>
      </c>
      <c r="D102" s="163">
        <f t="shared" si="16"/>
        <v>0.5</v>
      </c>
      <c r="L102" s="59" t="s">
        <v>65</v>
      </c>
      <c r="M102" s="43">
        <v>5</v>
      </c>
      <c r="N102" s="41">
        <v>29</v>
      </c>
      <c r="O102" s="41">
        <v>8370</v>
      </c>
      <c r="P102" s="41">
        <v>11070</v>
      </c>
      <c r="Q102" s="41">
        <v>15270</v>
      </c>
      <c r="R102" s="41">
        <v>16620</v>
      </c>
      <c r="S102" s="41">
        <v>27270</v>
      </c>
      <c r="T102" s="41">
        <v>2520</v>
      </c>
      <c r="U102" s="41">
        <v>28</v>
      </c>
      <c r="V102" s="41">
        <v>140</v>
      </c>
      <c r="W102" s="41">
        <v>18</v>
      </c>
      <c r="X102" s="34"/>
      <c r="Y102" s="35"/>
    </row>
    <row r="103" spans="2:25" ht="24.75" hidden="1" customHeight="1" thickTop="1" thickBot="1">
      <c r="B103" s="61">
        <f t="shared" si="15"/>
        <v>103</v>
      </c>
      <c r="C103" s="17">
        <v>0.6</v>
      </c>
      <c r="D103" s="163">
        <f t="shared" si="16"/>
        <v>0.5</v>
      </c>
      <c r="L103" s="59" t="s">
        <v>66</v>
      </c>
      <c r="M103" s="43">
        <v>3</v>
      </c>
      <c r="N103" s="41">
        <v>30</v>
      </c>
      <c r="O103" s="41">
        <v>8370</v>
      </c>
      <c r="P103" s="41">
        <v>11070</v>
      </c>
      <c r="Q103" s="41">
        <v>15270</v>
      </c>
      <c r="R103" s="41">
        <v>16620</v>
      </c>
      <c r="S103" s="41">
        <v>27270</v>
      </c>
      <c r="T103" s="41">
        <v>2610</v>
      </c>
      <c r="U103" s="41">
        <v>29</v>
      </c>
      <c r="V103" s="41">
        <v>145</v>
      </c>
      <c r="W103" s="41">
        <v>18</v>
      </c>
      <c r="X103" s="34"/>
      <c r="Y103" s="35"/>
    </row>
    <row r="104" spans="2:25" ht="24.75" hidden="1" customHeight="1" thickTop="1" thickBot="1">
      <c r="B104" s="61">
        <f t="shared" si="15"/>
        <v>104</v>
      </c>
      <c r="C104" s="17">
        <v>0.6</v>
      </c>
      <c r="D104" s="163">
        <f t="shared" si="16"/>
        <v>0.5</v>
      </c>
      <c r="L104" s="59" t="s">
        <v>67</v>
      </c>
      <c r="M104" s="43">
        <v>5</v>
      </c>
      <c r="N104" s="41">
        <v>31</v>
      </c>
      <c r="O104" s="41">
        <v>8370</v>
      </c>
      <c r="P104" s="41">
        <v>11070</v>
      </c>
      <c r="Q104" s="41">
        <v>15270</v>
      </c>
      <c r="R104" s="41">
        <v>16620</v>
      </c>
      <c r="S104" s="41">
        <v>27270</v>
      </c>
      <c r="T104" s="41">
        <v>2700</v>
      </c>
      <c r="U104" s="41">
        <v>30</v>
      </c>
      <c r="V104" s="41">
        <v>150</v>
      </c>
      <c r="W104" s="41">
        <v>18</v>
      </c>
      <c r="X104" s="34"/>
      <c r="Y104" s="35"/>
    </row>
    <row r="105" spans="2:25" ht="24.75" hidden="1" customHeight="1" thickTop="1" thickBot="1">
      <c r="B105" s="61">
        <f t="shared" si="15"/>
        <v>105</v>
      </c>
      <c r="C105" s="17">
        <v>0.6</v>
      </c>
      <c r="D105" s="163">
        <f t="shared" si="16"/>
        <v>0.5</v>
      </c>
      <c r="L105" s="59" t="s">
        <v>68</v>
      </c>
      <c r="M105" s="43">
        <v>5</v>
      </c>
      <c r="N105" s="41">
        <v>32</v>
      </c>
      <c r="O105" s="41">
        <v>9420</v>
      </c>
      <c r="P105" s="41">
        <v>12270</v>
      </c>
      <c r="Q105" s="41">
        <v>16770</v>
      </c>
      <c r="R105" s="41">
        <v>17670</v>
      </c>
      <c r="S105" s="41">
        <v>35520</v>
      </c>
      <c r="T105" s="41">
        <v>2790</v>
      </c>
      <c r="U105" s="41">
        <v>31</v>
      </c>
      <c r="V105" s="41">
        <v>155</v>
      </c>
      <c r="W105" s="41">
        <v>18</v>
      </c>
      <c r="X105" s="34"/>
      <c r="Y105" s="35"/>
    </row>
    <row r="106" spans="2:25" ht="24.75" hidden="1" customHeight="1" thickTop="1" thickBot="1">
      <c r="B106" s="61">
        <f t="shared" si="15"/>
        <v>106</v>
      </c>
      <c r="C106" s="17">
        <v>0.6</v>
      </c>
      <c r="D106" s="163">
        <f t="shared" si="16"/>
        <v>0.5</v>
      </c>
      <c r="L106" s="59" t="s">
        <v>69</v>
      </c>
      <c r="M106" s="43">
        <v>5</v>
      </c>
      <c r="N106" s="41">
        <v>33</v>
      </c>
      <c r="O106" s="41">
        <v>9420</v>
      </c>
      <c r="P106" s="41">
        <v>12270</v>
      </c>
      <c r="Q106" s="41">
        <v>16770</v>
      </c>
      <c r="R106" s="41">
        <v>17670</v>
      </c>
      <c r="S106" s="41">
        <v>35520</v>
      </c>
      <c r="T106" s="41">
        <v>2880</v>
      </c>
      <c r="U106" s="41">
        <v>32</v>
      </c>
      <c r="V106" s="41">
        <v>160</v>
      </c>
      <c r="W106" s="41">
        <v>18</v>
      </c>
      <c r="X106" s="34"/>
      <c r="Y106" s="35"/>
    </row>
    <row r="107" spans="2:25" ht="24.75" hidden="1" customHeight="1" thickTop="1" thickBot="1">
      <c r="B107" s="61">
        <f t="shared" si="15"/>
        <v>107</v>
      </c>
      <c r="C107" s="17">
        <v>0.6</v>
      </c>
      <c r="D107" s="163">
        <f t="shared" si="16"/>
        <v>0.5</v>
      </c>
      <c r="L107" s="59" t="s">
        <v>70</v>
      </c>
      <c r="M107" s="43">
        <v>5</v>
      </c>
      <c r="N107" s="41">
        <v>34</v>
      </c>
      <c r="O107" s="41">
        <v>9420</v>
      </c>
      <c r="P107" s="41">
        <v>12270</v>
      </c>
      <c r="Q107" s="41">
        <v>16770</v>
      </c>
      <c r="R107" s="41">
        <v>17670</v>
      </c>
      <c r="S107" s="41">
        <v>35520</v>
      </c>
      <c r="T107" s="41">
        <v>2970</v>
      </c>
      <c r="U107" s="41">
        <v>33</v>
      </c>
      <c r="V107" s="41">
        <v>165</v>
      </c>
      <c r="W107" s="41">
        <v>18</v>
      </c>
      <c r="X107" s="34"/>
      <c r="Y107" s="35"/>
    </row>
    <row r="108" spans="2:25" ht="24.75" hidden="1" customHeight="1" thickTop="1" thickBot="1">
      <c r="B108" s="61">
        <f t="shared" si="15"/>
        <v>108</v>
      </c>
      <c r="C108" s="17">
        <v>0.6</v>
      </c>
      <c r="D108" s="163">
        <f t="shared" si="16"/>
        <v>0.5</v>
      </c>
      <c r="L108" s="59" t="s">
        <v>71</v>
      </c>
      <c r="M108" s="43">
        <v>5</v>
      </c>
      <c r="N108" s="41">
        <v>35</v>
      </c>
      <c r="O108" s="41">
        <v>9420</v>
      </c>
      <c r="P108" s="41">
        <v>12270</v>
      </c>
      <c r="Q108" s="41">
        <v>16770</v>
      </c>
      <c r="R108" s="41">
        <v>17670</v>
      </c>
      <c r="S108" s="41">
        <v>35520</v>
      </c>
      <c r="T108" s="41">
        <v>3060</v>
      </c>
      <c r="U108" s="41">
        <v>34</v>
      </c>
      <c r="V108" s="41">
        <v>170</v>
      </c>
      <c r="W108" s="41">
        <v>18</v>
      </c>
      <c r="X108" s="34"/>
      <c r="Y108" s="35"/>
    </row>
    <row r="109" spans="2:25" ht="24.75" hidden="1" customHeight="1" thickTop="1" thickBot="1">
      <c r="B109" s="61">
        <f t="shared" si="15"/>
        <v>109</v>
      </c>
      <c r="C109" s="17">
        <v>0.6</v>
      </c>
      <c r="D109" s="163">
        <f t="shared" si="16"/>
        <v>0.5</v>
      </c>
      <c r="L109" s="59" t="s">
        <v>72</v>
      </c>
      <c r="M109" s="43">
        <v>2</v>
      </c>
      <c r="N109" s="41">
        <v>36</v>
      </c>
      <c r="O109" s="41">
        <v>9420</v>
      </c>
      <c r="P109" s="41">
        <v>12270</v>
      </c>
      <c r="Q109" s="41">
        <v>16770</v>
      </c>
      <c r="R109" s="41">
        <v>17670</v>
      </c>
      <c r="S109" s="41">
        <v>35520</v>
      </c>
      <c r="T109" s="41">
        <v>3150</v>
      </c>
      <c r="U109" s="41">
        <v>35</v>
      </c>
      <c r="V109" s="41">
        <v>175</v>
      </c>
      <c r="W109" s="41">
        <v>18</v>
      </c>
      <c r="X109" s="34"/>
      <c r="Y109" s="35"/>
    </row>
    <row r="110" spans="2:25" ht="24.75" hidden="1" customHeight="1" thickTop="1" thickBot="1">
      <c r="B110" s="61">
        <f t="shared" si="15"/>
        <v>110</v>
      </c>
      <c r="C110" s="17">
        <v>0.6</v>
      </c>
      <c r="D110" s="163">
        <f t="shared" si="16"/>
        <v>0.5</v>
      </c>
      <c r="L110" s="59" t="s">
        <v>73</v>
      </c>
      <c r="M110" s="43">
        <v>5</v>
      </c>
      <c r="N110" s="41">
        <v>37</v>
      </c>
      <c r="O110" s="41">
        <v>10170</v>
      </c>
      <c r="P110" s="41">
        <v>13320</v>
      </c>
      <c r="Q110" s="41">
        <v>18570</v>
      </c>
      <c r="R110" s="41">
        <v>19170</v>
      </c>
      <c r="S110" s="41">
        <v>35520</v>
      </c>
      <c r="T110" s="41">
        <v>3240</v>
      </c>
      <c r="U110" s="41">
        <v>36</v>
      </c>
      <c r="V110" s="41">
        <v>180</v>
      </c>
      <c r="W110" s="41">
        <v>18</v>
      </c>
      <c r="X110" s="34"/>
      <c r="Y110" s="35"/>
    </row>
    <row r="111" spans="2:25" ht="24.75" hidden="1" customHeight="1" thickTop="1" thickBot="1">
      <c r="B111" s="61">
        <f t="shared" si="15"/>
        <v>111</v>
      </c>
      <c r="C111" s="17">
        <v>0.6</v>
      </c>
      <c r="D111" s="163">
        <f t="shared" si="16"/>
        <v>0.5</v>
      </c>
      <c r="L111" s="59" t="s">
        <v>74</v>
      </c>
      <c r="M111" s="43">
        <v>5</v>
      </c>
      <c r="N111" s="41">
        <v>38</v>
      </c>
      <c r="O111" s="41">
        <v>10170</v>
      </c>
      <c r="P111" s="41">
        <v>13320</v>
      </c>
      <c r="Q111" s="41">
        <v>18570</v>
      </c>
      <c r="R111" s="41">
        <v>19170</v>
      </c>
      <c r="S111" s="41">
        <v>35520</v>
      </c>
      <c r="T111" s="41">
        <v>3330</v>
      </c>
      <c r="U111" s="41">
        <v>37</v>
      </c>
      <c r="V111" s="41">
        <v>185</v>
      </c>
      <c r="W111" s="41">
        <v>18</v>
      </c>
      <c r="X111" s="34"/>
      <c r="Y111" s="35"/>
    </row>
    <row r="112" spans="2:25" ht="24.75" hidden="1" customHeight="1" thickTop="1" thickBot="1">
      <c r="B112" s="61">
        <f t="shared" si="15"/>
        <v>112</v>
      </c>
      <c r="C112" s="17">
        <v>0.6</v>
      </c>
      <c r="D112" s="163">
        <f t="shared" si="16"/>
        <v>0.5</v>
      </c>
      <c r="L112" s="59" t="s">
        <v>75</v>
      </c>
      <c r="M112" s="43">
        <v>5</v>
      </c>
      <c r="N112" s="41">
        <v>39</v>
      </c>
      <c r="O112" s="41">
        <v>10170</v>
      </c>
      <c r="P112" s="41">
        <v>13320</v>
      </c>
      <c r="Q112" s="41">
        <v>18570</v>
      </c>
      <c r="R112" s="41">
        <v>19170</v>
      </c>
      <c r="S112" s="41">
        <v>35520</v>
      </c>
      <c r="T112" s="41">
        <v>3420</v>
      </c>
      <c r="U112" s="41">
        <v>38</v>
      </c>
      <c r="V112" s="41">
        <v>190</v>
      </c>
      <c r="W112" s="41">
        <v>18</v>
      </c>
      <c r="X112" s="34"/>
      <c r="Y112" s="35"/>
    </row>
    <row r="113" spans="2:25" ht="24.75" hidden="1" customHeight="1" thickTop="1" thickBot="1">
      <c r="B113" s="61">
        <f t="shared" si="15"/>
        <v>113</v>
      </c>
      <c r="C113" s="17">
        <v>0.6</v>
      </c>
      <c r="D113" s="163">
        <f t="shared" si="16"/>
        <v>0.5</v>
      </c>
      <c r="L113" s="59" t="s">
        <v>76</v>
      </c>
      <c r="M113" s="43">
        <v>5</v>
      </c>
      <c r="N113" s="41">
        <v>40</v>
      </c>
      <c r="O113" s="41">
        <v>10170</v>
      </c>
      <c r="P113" s="41">
        <v>13320</v>
      </c>
      <c r="Q113" s="41">
        <v>18570</v>
      </c>
      <c r="R113" s="41">
        <v>19170</v>
      </c>
      <c r="S113" s="41">
        <v>35520</v>
      </c>
      <c r="T113" s="41">
        <v>3510</v>
      </c>
      <c r="U113" s="41">
        <v>39</v>
      </c>
      <c r="V113" s="41">
        <v>195</v>
      </c>
      <c r="W113" s="41">
        <v>18</v>
      </c>
      <c r="X113" s="34"/>
      <c r="Y113" s="35"/>
    </row>
    <row r="114" spans="2:25" ht="24.75" hidden="1" customHeight="1" thickTop="1" thickBot="1">
      <c r="B114" s="61">
        <f t="shared" si="15"/>
        <v>114</v>
      </c>
      <c r="C114" s="17">
        <v>0.6</v>
      </c>
      <c r="D114" s="163">
        <f t="shared" si="16"/>
        <v>0.5</v>
      </c>
      <c r="L114" s="59" t="s">
        <v>77</v>
      </c>
      <c r="M114" s="43">
        <v>5</v>
      </c>
      <c r="N114" s="41">
        <v>41</v>
      </c>
      <c r="O114" s="41">
        <v>10170</v>
      </c>
      <c r="P114" s="41">
        <v>13320</v>
      </c>
      <c r="Q114" s="41">
        <v>18570</v>
      </c>
      <c r="R114" s="41">
        <v>19170</v>
      </c>
      <c r="S114" s="41">
        <v>35520</v>
      </c>
      <c r="T114" s="41">
        <v>3600</v>
      </c>
      <c r="U114" s="41">
        <v>40</v>
      </c>
      <c r="V114" s="41">
        <v>200</v>
      </c>
      <c r="W114" s="41">
        <v>18</v>
      </c>
      <c r="X114" s="34"/>
      <c r="Y114" s="35"/>
    </row>
    <row r="115" spans="2:25" ht="24.75" hidden="1" customHeight="1" thickTop="1" thickBot="1">
      <c r="B115" s="61">
        <f t="shared" si="15"/>
        <v>115</v>
      </c>
      <c r="C115" s="17">
        <v>0.6</v>
      </c>
      <c r="D115" s="163">
        <f t="shared" si="16"/>
        <v>0.5</v>
      </c>
      <c r="L115" s="59" t="s">
        <v>78</v>
      </c>
      <c r="M115" s="43">
        <v>5</v>
      </c>
      <c r="N115" s="41">
        <v>42</v>
      </c>
      <c r="O115" s="41">
        <v>12120</v>
      </c>
      <c r="P115" s="41">
        <v>14520</v>
      </c>
      <c r="Q115" s="41">
        <v>21570</v>
      </c>
      <c r="R115" s="41">
        <v>22020</v>
      </c>
      <c r="S115" s="41">
        <v>39720</v>
      </c>
      <c r="T115" s="41">
        <v>3280</v>
      </c>
      <c r="U115" s="41">
        <v>41</v>
      </c>
      <c r="V115" s="41">
        <v>205</v>
      </c>
      <c r="W115" s="41">
        <v>16</v>
      </c>
      <c r="X115" s="34"/>
      <c r="Y115" s="35"/>
    </row>
    <row r="116" spans="2:25" ht="24.75" hidden="1" customHeight="1" thickTop="1" thickBot="1">
      <c r="B116" s="61">
        <f t="shared" si="15"/>
        <v>116</v>
      </c>
      <c r="C116" s="17">
        <v>0.6</v>
      </c>
      <c r="D116" s="163">
        <f t="shared" si="16"/>
        <v>0.5</v>
      </c>
      <c r="L116" s="59" t="s">
        <v>79</v>
      </c>
      <c r="M116" s="43">
        <v>5</v>
      </c>
      <c r="N116" s="41">
        <v>43</v>
      </c>
      <c r="O116" s="41">
        <v>12120</v>
      </c>
      <c r="P116" s="41">
        <v>14520</v>
      </c>
      <c r="Q116" s="41">
        <v>21570</v>
      </c>
      <c r="R116" s="41">
        <v>22020</v>
      </c>
      <c r="S116" s="41">
        <v>39720</v>
      </c>
      <c r="T116" s="41">
        <v>3360</v>
      </c>
      <c r="U116" s="41">
        <v>42</v>
      </c>
      <c r="V116" s="41">
        <v>210</v>
      </c>
      <c r="W116" s="41">
        <v>16</v>
      </c>
      <c r="X116" s="34"/>
      <c r="Y116" s="35"/>
    </row>
    <row r="117" spans="2:25" ht="24.75" hidden="1" customHeight="1" thickTop="1" thickBot="1">
      <c r="B117" s="61">
        <f t="shared" si="15"/>
        <v>117</v>
      </c>
      <c r="C117" s="17">
        <v>0.6</v>
      </c>
      <c r="D117" s="163">
        <f t="shared" si="16"/>
        <v>0.5</v>
      </c>
      <c r="L117" s="59" t="s">
        <v>80</v>
      </c>
      <c r="M117" s="43">
        <v>5</v>
      </c>
      <c r="N117" s="41">
        <v>44</v>
      </c>
      <c r="O117" s="41">
        <v>12120</v>
      </c>
      <c r="P117" s="41">
        <v>14520</v>
      </c>
      <c r="Q117" s="41">
        <v>21570</v>
      </c>
      <c r="R117" s="41">
        <v>22020</v>
      </c>
      <c r="S117" s="41">
        <v>39720</v>
      </c>
      <c r="T117" s="41">
        <v>3440</v>
      </c>
      <c r="U117" s="41">
        <v>43</v>
      </c>
      <c r="V117" s="41">
        <v>215</v>
      </c>
      <c r="W117" s="41">
        <v>16</v>
      </c>
      <c r="X117" s="34"/>
      <c r="Y117" s="35"/>
    </row>
    <row r="118" spans="2:25" ht="24.75" hidden="1" customHeight="1" thickTop="1" thickBot="1">
      <c r="B118" s="61">
        <f t="shared" si="15"/>
        <v>118</v>
      </c>
      <c r="C118" s="17">
        <v>0.6</v>
      </c>
      <c r="D118" s="163">
        <f t="shared" si="16"/>
        <v>0.5</v>
      </c>
      <c r="L118" s="59" t="s">
        <v>81</v>
      </c>
      <c r="M118" s="43">
        <v>5</v>
      </c>
      <c r="N118" s="41">
        <v>45</v>
      </c>
      <c r="O118" s="41">
        <v>12120</v>
      </c>
      <c r="P118" s="41">
        <v>14520</v>
      </c>
      <c r="Q118" s="41">
        <v>21570</v>
      </c>
      <c r="R118" s="41">
        <v>22020</v>
      </c>
      <c r="S118" s="41">
        <v>39720</v>
      </c>
      <c r="T118" s="41">
        <v>3520</v>
      </c>
      <c r="U118" s="41">
        <v>44</v>
      </c>
      <c r="V118" s="41">
        <v>220</v>
      </c>
      <c r="W118" s="41">
        <v>16</v>
      </c>
      <c r="X118" s="34"/>
      <c r="Y118" s="35"/>
    </row>
    <row r="119" spans="2:25" ht="24.75" hidden="1" customHeight="1" thickTop="1" thickBot="1">
      <c r="B119" s="61">
        <f t="shared" si="15"/>
        <v>119</v>
      </c>
      <c r="C119" s="17">
        <v>0.6</v>
      </c>
      <c r="D119" s="163">
        <f t="shared" si="16"/>
        <v>0.5</v>
      </c>
      <c r="L119" s="59" t="s">
        <v>82</v>
      </c>
      <c r="M119" s="43">
        <v>5</v>
      </c>
      <c r="N119" s="41">
        <v>46</v>
      </c>
      <c r="O119" s="41">
        <v>12120</v>
      </c>
      <c r="P119" s="41">
        <v>14520</v>
      </c>
      <c r="Q119" s="41">
        <v>21570</v>
      </c>
      <c r="R119" s="41">
        <v>22020</v>
      </c>
      <c r="S119" s="41">
        <v>39720</v>
      </c>
      <c r="T119" s="41">
        <v>3600</v>
      </c>
      <c r="U119" s="41">
        <v>45</v>
      </c>
      <c r="V119" s="41">
        <v>225</v>
      </c>
      <c r="W119" s="41">
        <v>16</v>
      </c>
      <c r="X119" s="34"/>
      <c r="Y119" s="35"/>
    </row>
    <row r="120" spans="2:25" ht="24.75" hidden="1" customHeight="1" thickTop="1" thickBot="1">
      <c r="B120" s="61">
        <f t="shared" si="15"/>
        <v>120</v>
      </c>
      <c r="C120" s="17">
        <v>0.6</v>
      </c>
      <c r="D120" s="163">
        <f t="shared" si="16"/>
        <v>0.5</v>
      </c>
      <c r="L120" s="59" t="s">
        <v>83</v>
      </c>
      <c r="M120" s="43">
        <v>5</v>
      </c>
      <c r="N120" s="41">
        <v>47</v>
      </c>
      <c r="O120" s="41">
        <v>12270</v>
      </c>
      <c r="P120" s="41">
        <v>16470</v>
      </c>
      <c r="Q120" s="41">
        <v>21870</v>
      </c>
      <c r="R120" s="41">
        <v>22170</v>
      </c>
      <c r="S120" s="41">
        <v>40170</v>
      </c>
      <c r="T120" s="41">
        <v>3680</v>
      </c>
      <c r="U120" s="41">
        <v>46</v>
      </c>
      <c r="V120" s="41">
        <v>230</v>
      </c>
      <c r="W120" s="41">
        <v>16</v>
      </c>
      <c r="X120" s="34"/>
      <c r="Y120" s="35"/>
    </row>
    <row r="121" spans="2:25" ht="24.75" hidden="1" customHeight="1" thickTop="1" thickBot="1">
      <c r="B121" s="61">
        <f t="shared" si="15"/>
        <v>121</v>
      </c>
      <c r="C121" s="17">
        <v>0.6</v>
      </c>
      <c r="D121" s="163">
        <f t="shared" si="16"/>
        <v>0.5</v>
      </c>
      <c r="L121" s="59" t="s">
        <v>84</v>
      </c>
      <c r="M121" s="43">
        <v>5</v>
      </c>
      <c r="N121" s="41">
        <v>48</v>
      </c>
      <c r="O121" s="41">
        <v>12270</v>
      </c>
      <c r="P121" s="41">
        <v>16470</v>
      </c>
      <c r="Q121" s="41">
        <v>21870</v>
      </c>
      <c r="R121" s="41">
        <v>22170</v>
      </c>
      <c r="S121" s="41">
        <v>40170</v>
      </c>
      <c r="T121" s="41">
        <v>3760</v>
      </c>
      <c r="U121" s="41">
        <v>47</v>
      </c>
      <c r="V121" s="41">
        <v>235</v>
      </c>
      <c r="W121" s="41">
        <v>16</v>
      </c>
      <c r="X121" s="34"/>
      <c r="Y121" s="35"/>
    </row>
    <row r="122" spans="2:25" ht="24.75" hidden="1" customHeight="1" thickTop="1" thickBot="1">
      <c r="B122" s="61">
        <f t="shared" si="15"/>
        <v>122</v>
      </c>
      <c r="C122" s="17">
        <v>0.6</v>
      </c>
      <c r="D122" s="163">
        <f t="shared" si="16"/>
        <v>0.5</v>
      </c>
      <c r="L122" s="59" t="s">
        <v>85</v>
      </c>
      <c r="M122" s="43">
        <v>5</v>
      </c>
      <c r="N122" s="41">
        <v>49</v>
      </c>
      <c r="O122" s="41">
        <v>12270</v>
      </c>
      <c r="P122" s="41">
        <v>16470</v>
      </c>
      <c r="Q122" s="41">
        <v>21870</v>
      </c>
      <c r="R122" s="41">
        <v>22170</v>
      </c>
      <c r="S122" s="41">
        <v>40170</v>
      </c>
      <c r="T122" s="41">
        <v>3840</v>
      </c>
      <c r="U122" s="41">
        <v>48</v>
      </c>
      <c r="V122" s="41">
        <v>240</v>
      </c>
      <c r="W122" s="41">
        <v>16</v>
      </c>
      <c r="X122" s="34"/>
      <c r="Y122" s="35"/>
    </row>
    <row r="123" spans="2:25" ht="24.75" hidden="1" customHeight="1" thickTop="1" thickBot="1">
      <c r="B123" s="61">
        <f t="shared" si="15"/>
        <v>123</v>
      </c>
      <c r="C123" s="17">
        <v>0.6</v>
      </c>
      <c r="D123" s="163">
        <f t="shared" si="16"/>
        <v>0.5</v>
      </c>
      <c r="L123" s="59" t="s">
        <v>86</v>
      </c>
      <c r="M123" s="43">
        <v>5</v>
      </c>
      <c r="N123" s="41">
        <v>50</v>
      </c>
      <c r="O123" s="41">
        <v>12270</v>
      </c>
      <c r="P123" s="41">
        <v>16470</v>
      </c>
      <c r="Q123" s="41">
        <v>21870</v>
      </c>
      <c r="R123" s="41">
        <v>22170</v>
      </c>
      <c r="S123" s="41">
        <v>40170</v>
      </c>
      <c r="T123" s="41">
        <v>3920</v>
      </c>
      <c r="U123" s="41">
        <v>49</v>
      </c>
      <c r="V123" s="41">
        <v>245</v>
      </c>
      <c r="W123" s="41">
        <v>16</v>
      </c>
      <c r="X123" s="45"/>
      <c r="Y123" s="46"/>
    </row>
    <row r="124" spans="2:25" ht="24.75" hidden="1" customHeight="1" thickTop="1" thickBot="1">
      <c r="B124" s="61">
        <f t="shared" si="15"/>
        <v>124</v>
      </c>
      <c r="C124" s="17">
        <v>0.6</v>
      </c>
      <c r="D124" s="163">
        <f t="shared" si="16"/>
        <v>0.5</v>
      </c>
      <c r="L124" s="59" t="s">
        <v>87</v>
      </c>
      <c r="M124" s="43">
        <v>5</v>
      </c>
      <c r="N124" s="41">
        <v>51</v>
      </c>
      <c r="O124" s="41">
        <v>12270</v>
      </c>
      <c r="P124" s="41">
        <v>16470</v>
      </c>
      <c r="Q124" s="41">
        <v>21870</v>
      </c>
      <c r="R124" s="41">
        <v>22170</v>
      </c>
      <c r="S124" s="41">
        <v>40170</v>
      </c>
      <c r="T124" s="41">
        <v>4000</v>
      </c>
      <c r="U124" s="41">
        <v>50</v>
      </c>
      <c r="V124" s="41">
        <v>250</v>
      </c>
      <c r="W124" s="41">
        <v>16</v>
      </c>
      <c r="X124" s="45"/>
      <c r="Y124" s="46"/>
    </row>
    <row r="125" spans="2:25" s="48" customFormat="1" ht="24.75" hidden="1" customHeight="1" thickTop="1" thickBot="1">
      <c r="B125" s="61">
        <f t="shared" si="15"/>
        <v>125</v>
      </c>
      <c r="C125" s="17">
        <v>0.6</v>
      </c>
      <c r="D125" s="163">
        <f t="shared" si="16"/>
        <v>0.5</v>
      </c>
      <c r="L125" s="59" t="s">
        <v>88</v>
      </c>
      <c r="M125" s="43">
        <v>2</v>
      </c>
      <c r="N125" s="41">
        <v>52</v>
      </c>
      <c r="O125" s="41">
        <v>14355</v>
      </c>
      <c r="P125" s="41">
        <v>17355</v>
      </c>
      <c r="Q125" s="41">
        <v>25905</v>
      </c>
      <c r="R125" s="41">
        <v>27555</v>
      </c>
      <c r="S125" s="41">
        <v>46905</v>
      </c>
      <c r="T125" s="41">
        <v>4080</v>
      </c>
      <c r="U125" s="41">
        <v>51</v>
      </c>
      <c r="V125" s="41">
        <v>255</v>
      </c>
      <c r="W125" s="41">
        <v>16</v>
      </c>
      <c r="X125" s="47"/>
      <c r="Y125" s="35"/>
    </row>
    <row r="126" spans="2:25" ht="24.75" hidden="1" customHeight="1" thickTop="1" thickBot="1">
      <c r="B126" s="61">
        <f t="shared" si="15"/>
        <v>126</v>
      </c>
      <c r="C126" s="17">
        <v>0.6</v>
      </c>
      <c r="D126" s="163">
        <f t="shared" si="16"/>
        <v>0.5</v>
      </c>
      <c r="L126" s="59" t="s">
        <v>89</v>
      </c>
      <c r="M126" s="43">
        <v>5</v>
      </c>
      <c r="N126" s="41">
        <v>53</v>
      </c>
      <c r="O126" s="41">
        <v>14355</v>
      </c>
      <c r="P126" s="41">
        <v>17355</v>
      </c>
      <c r="Q126" s="41">
        <v>25905</v>
      </c>
      <c r="R126" s="41">
        <v>27555</v>
      </c>
      <c r="S126" s="41">
        <v>46905</v>
      </c>
      <c r="T126" s="41">
        <v>4160</v>
      </c>
      <c r="U126" s="41">
        <v>52</v>
      </c>
      <c r="V126" s="41">
        <v>260</v>
      </c>
      <c r="W126" s="41">
        <v>16</v>
      </c>
      <c r="X126" s="34"/>
      <c r="Y126" s="35"/>
    </row>
    <row r="127" spans="2:25" ht="24.75" hidden="1" customHeight="1" thickTop="1" thickBot="1">
      <c r="B127" s="61">
        <f t="shared" si="15"/>
        <v>127</v>
      </c>
      <c r="C127" s="17">
        <v>0.6</v>
      </c>
      <c r="D127" s="163">
        <f t="shared" si="16"/>
        <v>0.5</v>
      </c>
      <c r="L127" s="59" t="s">
        <v>90</v>
      </c>
      <c r="M127" s="43">
        <v>5</v>
      </c>
      <c r="N127" s="41">
        <v>54</v>
      </c>
      <c r="O127" s="41">
        <v>14355</v>
      </c>
      <c r="P127" s="41">
        <v>17355</v>
      </c>
      <c r="Q127" s="41">
        <v>25905</v>
      </c>
      <c r="R127" s="41">
        <v>27555</v>
      </c>
      <c r="S127" s="41">
        <v>46905</v>
      </c>
      <c r="T127" s="41">
        <v>4240</v>
      </c>
      <c r="U127" s="41">
        <v>53</v>
      </c>
      <c r="V127" s="41">
        <v>265</v>
      </c>
      <c r="W127" s="41">
        <v>16</v>
      </c>
      <c r="X127" s="34"/>
      <c r="Y127" s="35"/>
    </row>
    <row r="128" spans="2:25" ht="24.75" hidden="1" customHeight="1" thickTop="1" thickBot="1">
      <c r="B128" s="61">
        <f t="shared" si="15"/>
        <v>128</v>
      </c>
      <c r="C128" s="17">
        <v>0.6</v>
      </c>
      <c r="D128" s="163">
        <f t="shared" si="16"/>
        <v>0.5</v>
      </c>
      <c r="L128" s="59" t="s">
        <v>91</v>
      </c>
      <c r="M128" s="43">
        <v>5</v>
      </c>
      <c r="N128" s="41">
        <v>55</v>
      </c>
      <c r="O128" s="41">
        <v>14355</v>
      </c>
      <c r="P128" s="41">
        <v>17355</v>
      </c>
      <c r="Q128" s="41">
        <v>25905</v>
      </c>
      <c r="R128" s="41">
        <v>27555</v>
      </c>
      <c r="S128" s="41">
        <v>46905</v>
      </c>
      <c r="T128" s="41">
        <v>4320</v>
      </c>
      <c r="U128" s="41">
        <v>54</v>
      </c>
      <c r="V128" s="41">
        <v>270</v>
      </c>
      <c r="W128" s="41">
        <v>16</v>
      </c>
      <c r="X128" s="34"/>
      <c r="Y128" s="35"/>
    </row>
    <row r="129" spans="2:25" ht="24.75" hidden="1" customHeight="1" thickTop="1" thickBot="1">
      <c r="B129" s="61">
        <f t="shared" si="15"/>
        <v>129</v>
      </c>
      <c r="C129" s="17">
        <v>0.6</v>
      </c>
      <c r="D129" s="163">
        <f t="shared" si="16"/>
        <v>0.5</v>
      </c>
      <c r="L129" s="59" t="s">
        <v>92</v>
      </c>
      <c r="M129" s="43">
        <v>5</v>
      </c>
      <c r="N129" s="41">
        <v>56</v>
      </c>
      <c r="O129" s="41">
        <v>14355</v>
      </c>
      <c r="P129" s="41">
        <v>17355</v>
      </c>
      <c r="Q129" s="41">
        <v>25905</v>
      </c>
      <c r="R129" s="41">
        <v>27555</v>
      </c>
      <c r="S129" s="41">
        <v>46905</v>
      </c>
      <c r="T129" s="41">
        <v>4400</v>
      </c>
      <c r="U129" s="41">
        <v>55</v>
      </c>
      <c r="V129" s="41">
        <v>275</v>
      </c>
      <c r="W129" s="41">
        <v>16</v>
      </c>
      <c r="X129" s="34"/>
      <c r="Y129" s="35"/>
    </row>
    <row r="130" spans="2:25" ht="24.75" hidden="1" customHeight="1" thickTop="1" thickBot="1">
      <c r="B130" s="61">
        <f t="shared" si="15"/>
        <v>130</v>
      </c>
      <c r="C130" s="17">
        <v>0.6</v>
      </c>
      <c r="D130" s="163">
        <f t="shared" si="16"/>
        <v>0.5</v>
      </c>
      <c r="L130" s="59" t="s">
        <v>93</v>
      </c>
      <c r="M130" s="43">
        <v>5</v>
      </c>
      <c r="N130" s="41">
        <v>57</v>
      </c>
      <c r="O130" s="41">
        <v>16740</v>
      </c>
      <c r="P130" s="41">
        <v>22140</v>
      </c>
      <c r="Q130" s="41">
        <v>30540</v>
      </c>
      <c r="R130" s="41">
        <v>33240</v>
      </c>
      <c r="S130" s="41">
        <v>54540</v>
      </c>
      <c r="T130" s="41">
        <v>4480</v>
      </c>
      <c r="U130" s="41">
        <v>56</v>
      </c>
      <c r="V130" s="41">
        <v>280</v>
      </c>
      <c r="W130" s="41">
        <v>16</v>
      </c>
      <c r="X130" s="34"/>
      <c r="Y130" s="35"/>
    </row>
    <row r="131" spans="2:25" s="31" customFormat="1" ht="24.75" hidden="1" customHeight="1" thickTop="1" thickBot="1">
      <c r="B131" s="61">
        <f t="shared" si="15"/>
        <v>131</v>
      </c>
      <c r="C131" s="17">
        <v>0.6</v>
      </c>
      <c r="D131" s="163">
        <f t="shared" si="16"/>
        <v>0.5</v>
      </c>
      <c r="L131" s="59" t="s">
        <v>94</v>
      </c>
      <c r="M131" s="43">
        <v>5</v>
      </c>
      <c r="N131" s="41">
        <v>58</v>
      </c>
      <c r="O131" s="41">
        <v>16740</v>
      </c>
      <c r="P131" s="41">
        <v>22140</v>
      </c>
      <c r="Q131" s="41">
        <v>30540</v>
      </c>
      <c r="R131" s="41">
        <v>33240</v>
      </c>
      <c r="S131" s="41">
        <v>54540</v>
      </c>
      <c r="T131" s="41">
        <v>4560</v>
      </c>
      <c r="U131" s="41">
        <v>57</v>
      </c>
      <c r="V131" s="41">
        <v>285</v>
      </c>
      <c r="W131" s="41">
        <v>16</v>
      </c>
      <c r="X131" s="35"/>
      <c r="Y131" s="35"/>
    </row>
    <row r="132" spans="2:25" s="31" customFormat="1" ht="24.75" hidden="1" customHeight="1" thickTop="1" thickBot="1">
      <c r="B132" s="61">
        <f t="shared" ref="B132:B195" si="17">+B131+1</f>
        <v>132</v>
      </c>
      <c r="C132" s="17">
        <v>0.6</v>
      </c>
      <c r="D132" s="163">
        <f t="shared" si="16"/>
        <v>0.5</v>
      </c>
      <c r="L132" s="59" t="s">
        <v>95</v>
      </c>
      <c r="M132" s="43">
        <v>5</v>
      </c>
      <c r="N132" s="41">
        <v>59</v>
      </c>
      <c r="O132" s="41">
        <v>16740</v>
      </c>
      <c r="P132" s="41">
        <v>22140</v>
      </c>
      <c r="Q132" s="41">
        <v>30540</v>
      </c>
      <c r="R132" s="41">
        <v>33240</v>
      </c>
      <c r="S132" s="41">
        <v>54540</v>
      </c>
      <c r="T132" s="41">
        <v>4640</v>
      </c>
      <c r="U132" s="41">
        <v>58</v>
      </c>
      <c r="V132" s="41">
        <v>290</v>
      </c>
      <c r="W132" s="41">
        <v>16</v>
      </c>
      <c r="X132" s="35"/>
      <c r="Y132" s="35"/>
    </row>
    <row r="133" spans="2:25" s="31" customFormat="1" ht="24.75" hidden="1" customHeight="1" thickTop="1" thickBot="1">
      <c r="B133" s="61">
        <f t="shared" si="17"/>
        <v>133</v>
      </c>
      <c r="C133" s="17">
        <v>0.6</v>
      </c>
      <c r="D133" s="163">
        <f t="shared" si="16"/>
        <v>0.5</v>
      </c>
      <c r="L133" s="59" t="s">
        <v>96</v>
      </c>
      <c r="M133" s="43">
        <v>5</v>
      </c>
      <c r="N133" s="41">
        <v>60</v>
      </c>
      <c r="O133" s="41">
        <v>16740</v>
      </c>
      <c r="P133" s="41">
        <v>22140</v>
      </c>
      <c r="Q133" s="41">
        <v>30540</v>
      </c>
      <c r="R133" s="41">
        <v>33240</v>
      </c>
      <c r="S133" s="41">
        <v>54540</v>
      </c>
      <c r="T133" s="41">
        <v>4720</v>
      </c>
      <c r="U133" s="41">
        <v>59</v>
      </c>
      <c r="V133" s="41">
        <v>295</v>
      </c>
      <c r="W133" s="41">
        <v>16</v>
      </c>
      <c r="X133" s="35"/>
      <c r="Y133" s="35"/>
    </row>
    <row r="134" spans="2:25" s="31" customFormat="1" ht="24.75" hidden="1" customHeight="1" thickTop="1" thickBot="1">
      <c r="B134" s="61">
        <f t="shared" si="17"/>
        <v>134</v>
      </c>
      <c r="C134" s="17">
        <v>0.6</v>
      </c>
      <c r="D134" s="163">
        <f t="shared" si="16"/>
        <v>0.5</v>
      </c>
      <c r="L134" s="59" t="s">
        <v>97</v>
      </c>
      <c r="M134" s="43">
        <v>5</v>
      </c>
      <c r="N134" s="41">
        <v>61</v>
      </c>
      <c r="O134" s="41">
        <v>16740</v>
      </c>
      <c r="P134" s="41">
        <v>22140</v>
      </c>
      <c r="Q134" s="41">
        <v>30540</v>
      </c>
      <c r="R134" s="41">
        <v>33240</v>
      </c>
      <c r="S134" s="41">
        <v>54540</v>
      </c>
      <c r="T134" s="41">
        <v>4800</v>
      </c>
      <c r="U134" s="41">
        <v>60</v>
      </c>
      <c r="V134" s="41">
        <v>300</v>
      </c>
      <c r="W134" s="41">
        <v>16</v>
      </c>
      <c r="X134" s="35"/>
      <c r="Y134" s="35"/>
    </row>
    <row r="135" spans="2:25" ht="24.75" hidden="1" customHeight="1" thickTop="1" thickBot="1">
      <c r="B135" s="61">
        <f t="shared" si="17"/>
        <v>135</v>
      </c>
      <c r="C135" s="17">
        <v>0.6</v>
      </c>
      <c r="D135" s="163">
        <f t="shared" si="16"/>
        <v>0.5</v>
      </c>
      <c r="L135" s="59" t="s">
        <v>98</v>
      </c>
      <c r="M135" s="43">
        <v>4</v>
      </c>
      <c r="N135" s="41">
        <v>62</v>
      </c>
      <c r="O135" s="41">
        <v>17790</v>
      </c>
      <c r="P135" s="41">
        <v>23340</v>
      </c>
      <c r="Q135" s="41">
        <v>32040</v>
      </c>
      <c r="R135" s="41">
        <v>34290</v>
      </c>
      <c r="S135" s="41">
        <v>62790</v>
      </c>
      <c r="T135" s="41">
        <v>4575</v>
      </c>
      <c r="U135" s="41">
        <v>61</v>
      </c>
      <c r="V135" s="41">
        <v>305</v>
      </c>
      <c r="W135" s="41">
        <v>15</v>
      </c>
      <c r="X135" s="34"/>
      <c r="Y135" s="35"/>
    </row>
    <row r="136" spans="2:25" ht="24.75" hidden="1" customHeight="1" thickTop="1" thickBot="1">
      <c r="B136" s="61">
        <f t="shared" si="17"/>
        <v>136</v>
      </c>
      <c r="C136" s="17">
        <v>0.6</v>
      </c>
      <c r="D136" s="163">
        <f t="shared" si="16"/>
        <v>0.5</v>
      </c>
      <c r="L136" s="59" t="s">
        <v>99</v>
      </c>
      <c r="M136" s="43">
        <v>5</v>
      </c>
      <c r="N136" s="41">
        <v>63</v>
      </c>
      <c r="O136" s="41">
        <v>17790</v>
      </c>
      <c r="P136" s="41">
        <v>23340</v>
      </c>
      <c r="Q136" s="41">
        <v>32040</v>
      </c>
      <c r="R136" s="41">
        <v>34290</v>
      </c>
      <c r="S136" s="41">
        <v>62790</v>
      </c>
      <c r="T136" s="41">
        <v>4650</v>
      </c>
      <c r="U136" s="41">
        <v>62</v>
      </c>
      <c r="V136" s="41">
        <v>310</v>
      </c>
      <c r="W136" s="41">
        <v>15</v>
      </c>
      <c r="X136" s="34"/>
      <c r="Y136" s="35"/>
    </row>
    <row r="137" spans="2:25" ht="24.75" hidden="1" customHeight="1" thickTop="1" thickBot="1">
      <c r="B137" s="61">
        <f t="shared" si="17"/>
        <v>137</v>
      </c>
      <c r="C137" s="17">
        <v>0.6</v>
      </c>
      <c r="D137" s="163">
        <f t="shared" si="16"/>
        <v>0.5</v>
      </c>
      <c r="L137" s="59" t="s">
        <v>100</v>
      </c>
      <c r="M137" s="43">
        <v>5</v>
      </c>
      <c r="N137" s="41">
        <v>64</v>
      </c>
      <c r="O137" s="41">
        <v>17790</v>
      </c>
      <c r="P137" s="41">
        <v>23340</v>
      </c>
      <c r="Q137" s="41">
        <v>32040</v>
      </c>
      <c r="R137" s="41">
        <v>34290</v>
      </c>
      <c r="S137" s="41">
        <v>62790</v>
      </c>
      <c r="T137" s="41">
        <v>4725</v>
      </c>
      <c r="U137" s="41">
        <v>63</v>
      </c>
      <c r="V137" s="41">
        <v>315</v>
      </c>
      <c r="W137" s="41">
        <v>15</v>
      </c>
      <c r="X137" s="34"/>
      <c r="Y137" s="35"/>
    </row>
    <row r="138" spans="2:25" ht="24.75" hidden="1" customHeight="1" thickTop="1" thickBot="1">
      <c r="B138" s="61">
        <f t="shared" si="17"/>
        <v>138</v>
      </c>
      <c r="C138" s="17">
        <v>0.6</v>
      </c>
      <c r="D138" s="163">
        <f t="shared" si="16"/>
        <v>0.5</v>
      </c>
      <c r="L138" s="59" t="s">
        <v>101</v>
      </c>
      <c r="M138" s="43">
        <v>5</v>
      </c>
      <c r="N138" s="41">
        <v>65</v>
      </c>
      <c r="O138" s="41">
        <v>17790</v>
      </c>
      <c r="P138" s="41">
        <v>23340</v>
      </c>
      <c r="Q138" s="41">
        <v>32040</v>
      </c>
      <c r="R138" s="41">
        <v>34290</v>
      </c>
      <c r="S138" s="41">
        <v>62790</v>
      </c>
      <c r="T138" s="41">
        <v>4800</v>
      </c>
      <c r="U138" s="41">
        <v>64</v>
      </c>
      <c r="V138" s="41">
        <v>320</v>
      </c>
      <c r="W138" s="41">
        <v>15</v>
      </c>
      <c r="X138" s="34"/>
      <c r="Y138" s="35"/>
    </row>
    <row r="139" spans="2:25" ht="24.75" hidden="1" customHeight="1" thickTop="1" thickBot="1">
      <c r="B139" s="61">
        <f t="shared" si="17"/>
        <v>139</v>
      </c>
      <c r="C139" s="17">
        <v>0.6</v>
      </c>
      <c r="D139" s="163">
        <f t="shared" si="16"/>
        <v>0.5</v>
      </c>
      <c r="L139" s="59" t="s">
        <v>102</v>
      </c>
      <c r="M139" s="43">
        <v>4</v>
      </c>
      <c r="N139" s="41">
        <v>66</v>
      </c>
      <c r="O139" s="41">
        <v>17790</v>
      </c>
      <c r="P139" s="41">
        <v>23340</v>
      </c>
      <c r="Q139" s="41">
        <v>32040</v>
      </c>
      <c r="R139" s="41">
        <v>34290</v>
      </c>
      <c r="S139" s="41">
        <v>62790</v>
      </c>
      <c r="T139" s="41">
        <v>4875</v>
      </c>
      <c r="U139" s="41">
        <v>65</v>
      </c>
      <c r="V139" s="41">
        <v>325</v>
      </c>
      <c r="W139" s="41">
        <v>15</v>
      </c>
      <c r="X139" s="34"/>
      <c r="Y139" s="35"/>
    </row>
    <row r="140" spans="2:25" ht="24.75" hidden="1" customHeight="1" thickTop="1" thickBot="1">
      <c r="B140" s="61">
        <f t="shared" si="17"/>
        <v>140</v>
      </c>
      <c r="C140" s="17">
        <v>0.6</v>
      </c>
      <c r="D140" s="163">
        <f t="shared" si="16"/>
        <v>0.5</v>
      </c>
      <c r="L140" s="59" t="s">
        <v>103</v>
      </c>
      <c r="M140" s="43">
        <v>5</v>
      </c>
      <c r="N140" s="41">
        <v>67</v>
      </c>
      <c r="O140" s="41">
        <v>18840</v>
      </c>
      <c r="P140" s="41">
        <v>24540</v>
      </c>
      <c r="Q140" s="41">
        <v>33540</v>
      </c>
      <c r="R140" s="41">
        <v>35340</v>
      </c>
      <c r="S140" s="41">
        <v>71040</v>
      </c>
      <c r="T140" s="41">
        <v>4950</v>
      </c>
      <c r="U140" s="41">
        <v>66</v>
      </c>
      <c r="V140" s="41">
        <v>330</v>
      </c>
      <c r="W140" s="41">
        <v>15</v>
      </c>
      <c r="X140" s="34"/>
      <c r="Y140" s="35"/>
    </row>
    <row r="141" spans="2:25" ht="24.75" hidden="1" customHeight="1" thickTop="1" thickBot="1">
      <c r="B141" s="61">
        <f t="shared" si="17"/>
        <v>141</v>
      </c>
      <c r="C141" s="17">
        <v>0.6</v>
      </c>
      <c r="D141" s="163">
        <f t="shared" si="16"/>
        <v>0.5</v>
      </c>
      <c r="L141" s="59" t="s">
        <v>104</v>
      </c>
      <c r="M141" s="43">
        <v>5</v>
      </c>
      <c r="N141" s="41">
        <v>68</v>
      </c>
      <c r="O141" s="41">
        <v>18840</v>
      </c>
      <c r="P141" s="41">
        <v>24540</v>
      </c>
      <c r="Q141" s="41">
        <v>33540</v>
      </c>
      <c r="R141" s="41">
        <v>35340</v>
      </c>
      <c r="S141" s="41">
        <v>71040</v>
      </c>
      <c r="T141" s="41">
        <v>5025</v>
      </c>
      <c r="U141" s="41">
        <v>67</v>
      </c>
      <c r="V141" s="41">
        <v>335</v>
      </c>
      <c r="W141" s="41">
        <v>15</v>
      </c>
      <c r="X141" s="34"/>
      <c r="Y141" s="35"/>
    </row>
    <row r="142" spans="2:25" ht="24.75" hidden="1" customHeight="1" thickTop="1" thickBot="1">
      <c r="B142" s="61">
        <f t="shared" si="17"/>
        <v>142</v>
      </c>
      <c r="C142" s="17">
        <v>0.6</v>
      </c>
      <c r="D142" s="163">
        <f t="shared" si="16"/>
        <v>0.5</v>
      </c>
      <c r="L142" s="59" t="s">
        <v>105</v>
      </c>
      <c r="M142" s="43">
        <v>5</v>
      </c>
      <c r="N142" s="41">
        <v>69</v>
      </c>
      <c r="O142" s="41">
        <v>18840</v>
      </c>
      <c r="P142" s="41">
        <v>24540</v>
      </c>
      <c r="Q142" s="41">
        <v>33540</v>
      </c>
      <c r="R142" s="41">
        <v>35340</v>
      </c>
      <c r="S142" s="41">
        <v>71040</v>
      </c>
      <c r="T142" s="41">
        <v>5100</v>
      </c>
      <c r="U142" s="41">
        <v>68</v>
      </c>
      <c r="V142" s="41">
        <v>340</v>
      </c>
      <c r="W142" s="41">
        <v>15</v>
      </c>
      <c r="X142" s="34"/>
      <c r="Y142" s="35"/>
    </row>
    <row r="143" spans="2:25" ht="24.75" hidden="1" customHeight="1" thickTop="1" thickBot="1">
      <c r="B143" s="61">
        <f t="shared" si="17"/>
        <v>143</v>
      </c>
      <c r="C143" s="17">
        <v>0.6</v>
      </c>
      <c r="D143" s="163">
        <f t="shared" si="16"/>
        <v>0.5</v>
      </c>
      <c r="L143" s="59" t="s">
        <v>106</v>
      </c>
      <c r="M143" s="43">
        <v>5</v>
      </c>
      <c r="N143" s="41">
        <v>70</v>
      </c>
      <c r="O143" s="41">
        <v>18840</v>
      </c>
      <c r="P143" s="41">
        <v>24540</v>
      </c>
      <c r="Q143" s="41">
        <v>33540</v>
      </c>
      <c r="R143" s="41">
        <v>35340</v>
      </c>
      <c r="S143" s="41">
        <v>71040</v>
      </c>
      <c r="T143" s="41">
        <v>5175</v>
      </c>
      <c r="U143" s="41">
        <v>69</v>
      </c>
      <c r="V143" s="41">
        <v>345</v>
      </c>
      <c r="W143" s="41">
        <v>15</v>
      </c>
      <c r="X143" s="34"/>
      <c r="Y143" s="35"/>
    </row>
    <row r="144" spans="2:25" ht="24.75" hidden="1" customHeight="1" thickTop="1" thickBot="1">
      <c r="B144" s="61">
        <f t="shared" si="17"/>
        <v>144</v>
      </c>
      <c r="C144" s="17">
        <v>0.6</v>
      </c>
      <c r="D144" s="163">
        <f t="shared" ref="D144:D207" si="18">1-$O$13</f>
        <v>0.5</v>
      </c>
      <c r="L144" s="59" t="s">
        <v>107</v>
      </c>
      <c r="M144" s="43">
        <v>5</v>
      </c>
      <c r="N144" s="41">
        <v>71</v>
      </c>
      <c r="O144" s="41">
        <v>18840</v>
      </c>
      <c r="P144" s="41">
        <v>24540</v>
      </c>
      <c r="Q144" s="41">
        <v>33540</v>
      </c>
      <c r="R144" s="41">
        <v>35340</v>
      </c>
      <c r="S144" s="41">
        <v>71040</v>
      </c>
      <c r="T144" s="41">
        <v>5250</v>
      </c>
      <c r="U144" s="41">
        <v>70</v>
      </c>
      <c r="V144" s="41">
        <v>350</v>
      </c>
      <c r="W144" s="41">
        <v>15</v>
      </c>
      <c r="X144" s="34"/>
      <c r="Y144" s="35"/>
    </row>
    <row r="145" spans="2:25" ht="23" hidden="1" customHeight="1" thickTop="1" thickBot="1">
      <c r="B145" s="61">
        <f t="shared" si="17"/>
        <v>145</v>
      </c>
      <c r="C145" s="17">
        <v>0.6</v>
      </c>
      <c r="D145" s="163">
        <f t="shared" si="18"/>
        <v>0.5</v>
      </c>
      <c r="L145" s="59" t="s">
        <v>108</v>
      </c>
      <c r="M145" s="43">
        <v>2</v>
      </c>
      <c r="N145" s="41">
        <v>72</v>
      </c>
      <c r="O145" s="41">
        <v>19590</v>
      </c>
      <c r="P145" s="41">
        <v>25590</v>
      </c>
      <c r="Q145" s="41">
        <v>35340</v>
      </c>
      <c r="R145" s="41">
        <v>36840</v>
      </c>
      <c r="S145" s="41">
        <v>71040</v>
      </c>
      <c r="T145" s="41">
        <v>5325</v>
      </c>
      <c r="U145" s="41">
        <v>71</v>
      </c>
      <c r="V145" s="41">
        <v>355</v>
      </c>
      <c r="W145" s="41">
        <v>15</v>
      </c>
      <c r="X145" s="34"/>
      <c r="Y145" s="36"/>
    </row>
    <row r="146" spans="2:25" ht="24.75" hidden="1" customHeight="1" thickTop="1" thickBot="1">
      <c r="B146" s="61">
        <f t="shared" si="17"/>
        <v>146</v>
      </c>
      <c r="C146" s="17">
        <v>0.6</v>
      </c>
      <c r="D146" s="163">
        <f t="shared" si="18"/>
        <v>0.5</v>
      </c>
      <c r="L146" s="59" t="s">
        <v>109</v>
      </c>
      <c r="M146" s="43">
        <v>5</v>
      </c>
      <c r="N146" s="41">
        <v>73</v>
      </c>
      <c r="O146" s="41">
        <v>19590</v>
      </c>
      <c r="P146" s="41">
        <v>25590</v>
      </c>
      <c r="Q146" s="41">
        <v>35340</v>
      </c>
      <c r="R146" s="41">
        <v>36840</v>
      </c>
      <c r="S146" s="41">
        <v>71040</v>
      </c>
      <c r="T146" s="41">
        <v>5400</v>
      </c>
      <c r="U146" s="41">
        <v>72</v>
      </c>
      <c r="V146" s="41">
        <v>360</v>
      </c>
      <c r="W146" s="41">
        <v>15</v>
      </c>
      <c r="X146" s="39"/>
      <c r="Y146" s="49"/>
    </row>
    <row r="147" spans="2:25" ht="24.75" hidden="1" customHeight="1" thickTop="1" thickBot="1">
      <c r="B147" s="61">
        <f t="shared" si="17"/>
        <v>147</v>
      </c>
      <c r="C147" s="17">
        <v>0.6</v>
      </c>
      <c r="D147" s="163">
        <f t="shared" si="18"/>
        <v>0.5</v>
      </c>
      <c r="L147" s="59" t="s">
        <v>110</v>
      </c>
      <c r="M147" s="43">
        <v>5</v>
      </c>
      <c r="N147" s="41">
        <v>74</v>
      </c>
      <c r="O147" s="41">
        <v>19590</v>
      </c>
      <c r="P147" s="41">
        <v>25590</v>
      </c>
      <c r="Q147" s="41">
        <v>35340</v>
      </c>
      <c r="R147" s="41">
        <v>36840</v>
      </c>
      <c r="S147" s="41">
        <v>71040</v>
      </c>
      <c r="T147" s="41">
        <v>5110</v>
      </c>
      <c r="U147" s="41">
        <v>73</v>
      </c>
      <c r="V147" s="41">
        <v>365</v>
      </c>
      <c r="W147" s="41">
        <v>14</v>
      </c>
      <c r="X147" s="39"/>
      <c r="Y147" s="49"/>
    </row>
    <row r="148" spans="2:25" ht="24.75" hidden="1" customHeight="1" thickTop="1" thickBot="1">
      <c r="B148" s="61">
        <f t="shared" si="17"/>
        <v>148</v>
      </c>
      <c r="C148" s="17">
        <v>0.6</v>
      </c>
      <c r="D148" s="163">
        <f t="shared" si="18"/>
        <v>0.5</v>
      </c>
      <c r="L148" s="59" t="s">
        <v>111</v>
      </c>
      <c r="M148" s="43">
        <v>5</v>
      </c>
      <c r="N148" s="41">
        <v>75</v>
      </c>
      <c r="O148" s="41">
        <v>19590</v>
      </c>
      <c r="P148" s="41">
        <v>25590</v>
      </c>
      <c r="Q148" s="41">
        <v>35340</v>
      </c>
      <c r="R148" s="41">
        <v>36840</v>
      </c>
      <c r="S148" s="41">
        <v>71040</v>
      </c>
      <c r="T148" s="41">
        <v>5180</v>
      </c>
      <c r="U148" s="41">
        <v>74</v>
      </c>
      <c r="V148" s="41">
        <v>370</v>
      </c>
      <c r="W148" s="41">
        <v>14</v>
      </c>
      <c r="X148" s="34"/>
      <c r="Y148" s="35"/>
    </row>
    <row r="149" spans="2:25" ht="24.75" hidden="1" customHeight="1" thickTop="1" thickBot="1">
      <c r="B149" s="61">
        <f t="shared" si="17"/>
        <v>149</v>
      </c>
      <c r="C149" s="17">
        <v>0.6</v>
      </c>
      <c r="D149" s="163">
        <f t="shared" si="18"/>
        <v>0.5</v>
      </c>
      <c r="L149" s="59" t="s">
        <v>112</v>
      </c>
      <c r="M149" s="43">
        <v>5</v>
      </c>
      <c r="N149" s="41">
        <v>76</v>
      </c>
      <c r="O149" s="41">
        <v>19590</v>
      </c>
      <c r="P149" s="41">
        <v>25590</v>
      </c>
      <c r="Q149" s="41">
        <v>35340</v>
      </c>
      <c r="R149" s="41">
        <v>36840</v>
      </c>
      <c r="S149" s="41">
        <v>71040</v>
      </c>
      <c r="T149" s="41">
        <v>5250</v>
      </c>
      <c r="U149" s="41">
        <v>75</v>
      </c>
      <c r="V149" s="41">
        <v>375</v>
      </c>
      <c r="W149" s="41">
        <v>14</v>
      </c>
      <c r="X149" s="34"/>
      <c r="Y149" s="35"/>
    </row>
    <row r="150" spans="2:25" ht="24.75" hidden="1" customHeight="1" thickTop="1" thickBot="1">
      <c r="B150" s="61">
        <f t="shared" si="17"/>
        <v>150</v>
      </c>
      <c r="C150" s="17">
        <v>0.6</v>
      </c>
      <c r="D150" s="163">
        <f t="shared" si="18"/>
        <v>0.5</v>
      </c>
      <c r="L150" s="59" t="s">
        <v>113</v>
      </c>
      <c r="M150" s="43">
        <v>5</v>
      </c>
      <c r="N150" s="41">
        <v>77</v>
      </c>
      <c r="O150" s="41">
        <v>20340</v>
      </c>
      <c r="P150" s="41">
        <v>26640</v>
      </c>
      <c r="Q150" s="41">
        <v>37140</v>
      </c>
      <c r="R150" s="41">
        <v>38340</v>
      </c>
      <c r="S150" s="41">
        <v>71040</v>
      </c>
      <c r="T150" s="41">
        <v>5320</v>
      </c>
      <c r="U150" s="41">
        <v>76</v>
      </c>
      <c r="V150" s="41">
        <v>380</v>
      </c>
      <c r="W150" s="41">
        <v>14</v>
      </c>
      <c r="X150" s="34"/>
      <c r="Y150" s="35"/>
    </row>
    <row r="151" spans="2:25" ht="24.75" hidden="1" customHeight="1" thickTop="1" thickBot="1">
      <c r="B151" s="61">
        <f t="shared" si="17"/>
        <v>151</v>
      </c>
      <c r="C151" s="17">
        <v>0.6</v>
      </c>
      <c r="D151" s="163">
        <f t="shared" si="18"/>
        <v>0.5</v>
      </c>
      <c r="L151" s="59" t="s">
        <v>114</v>
      </c>
      <c r="M151" s="43">
        <v>5</v>
      </c>
      <c r="N151" s="41">
        <v>78</v>
      </c>
      <c r="O151" s="41">
        <v>20340</v>
      </c>
      <c r="P151" s="41">
        <v>26640</v>
      </c>
      <c r="Q151" s="41">
        <v>37140</v>
      </c>
      <c r="R151" s="41">
        <v>38340</v>
      </c>
      <c r="S151" s="41">
        <v>71040</v>
      </c>
      <c r="T151" s="41">
        <v>5390</v>
      </c>
      <c r="U151" s="41">
        <v>77</v>
      </c>
      <c r="V151" s="41">
        <v>385</v>
      </c>
      <c r="W151" s="41">
        <v>14</v>
      </c>
      <c r="X151" s="34"/>
      <c r="Y151" s="35"/>
    </row>
    <row r="152" spans="2:25" ht="24.75" hidden="1" customHeight="1" thickTop="1" thickBot="1">
      <c r="B152" s="61">
        <f t="shared" si="17"/>
        <v>152</v>
      </c>
      <c r="C152" s="17">
        <v>0.6</v>
      </c>
      <c r="D152" s="163">
        <f t="shared" si="18"/>
        <v>0.5</v>
      </c>
      <c r="L152" s="60" t="s">
        <v>231</v>
      </c>
      <c r="M152" s="50">
        <v>4</v>
      </c>
      <c r="N152" s="41">
        <v>79</v>
      </c>
      <c r="O152" s="41">
        <v>20340</v>
      </c>
      <c r="P152" s="41">
        <v>26640</v>
      </c>
      <c r="Q152" s="41">
        <v>37140</v>
      </c>
      <c r="R152" s="41">
        <v>38340</v>
      </c>
      <c r="S152" s="41">
        <v>71040</v>
      </c>
      <c r="T152" s="41">
        <v>5460</v>
      </c>
      <c r="U152" s="41">
        <v>78</v>
      </c>
      <c r="V152" s="41">
        <v>390</v>
      </c>
      <c r="W152" s="41">
        <v>14</v>
      </c>
    </row>
    <row r="153" spans="2:25" ht="24.75" hidden="1" customHeight="1" thickTop="1" thickBot="1">
      <c r="B153" s="61">
        <f t="shared" si="17"/>
        <v>153</v>
      </c>
      <c r="C153" s="17">
        <v>0.6</v>
      </c>
      <c r="D153" s="163">
        <f t="shared" si="18"/>
        <v>0.5</v>
      </c>
      <c r="L153" s="59" t="s">
        <v>115</v>
      </c>
      <c r="M153" s="43">
        <v>5</v>
      </c>
      <c r="N153" s="41">
        <v>80</v>
      </c>
      <c r="O153" s="41">
        <v>20340</v>
      </c>
      <c r="P153" s="41">
        <v>26640</v>
      </c>
      <c r="Q153" s="41">
        <v>37140</v>
      </c>
      <c r="R153" s="41">
        <v>38340</v>
      </c>
      <c r="S153" s="41">
        <v>71040</v>
      </c>
      <c r="T153" s="41">
        <v>5530</v>
      </c>
      <c r="U153" s="41">
        <v>79</v>
      </c>
      <c r="V153" s="41">
        <v>395</v>
      </c>
      <c r="W153" s="41">
        <v>14</v>
      </c>
    </row>
    <row r="154" spans="2:25" ht="24.75" hidden="1" customHeight="1" thickTop="1" thickBot="1">
      <c r="B154" s="61">
        <f t="shared" si="17"/>
        <v>154</v>
      </c>
      <c r="C154" s="17">
        <v>0.6</v>
      </c>
      <c r="D154" s="163">
        <f t="shared" si="18"/>
        <v>0.5</v>
      </c>
      <c r="L154" s="59" t="s">
        <v>116</v>
      </c>
      <c r="M154" s="43">
        <v>5</v>
      </c>
      <c r="N154" s="41">
        <v>81</v>
      </c>
      <c r="O154" s="41">
        <v>20340</v>
      </c>
      <c r="P154" s="41">
        <v>26640</v>
      </c>
      <c r="Q154" s="41">
        <v>37140</v>
      </c>
      <c r="R154" s="41">
        <v>38340</v>
      </c>
      <c r="S154" s="41">
        <v>71040</v>
      </c>
      <c r="T154" s="41">
        <v>5600</v>
      </c>
      <c r="U154" s="41">
        <v>80</v>
      </c>
      <c r="V154" s="41">
        <v>400</v>
      </c>
      <c r="W154" s="41">
        <v>14</v>
      </c>
    </row>
    <row r="155" spans="2:25" ht="24.75" hidden="1" customHeight="1" thickTop="1" thickBot="1">
      <c r="B155" s="61">
        <f t="shared" si="17"/>
        <v>155</v>
      </c>
      <c r="C155" s="17">
        <v>0.6</v>
      </c>
      <c r="D155" s="163">
        <f t="shared" si="18"/>
        <v>0.5</v>
      </c>
      <c r="L155" s="59" t="s">
        <v>117</v>
      </c>
      <c r="M155" s="43">
        <v>2</v>
      </c>
      <c r="N155" s="41">
        <v>82</v>
      </c>
      <c r="O155" s="41">
        <v>22290</v>
      </c>
      <c r="P155" s="41">
        <v>27840</v>
      </c>
      <c r="Q155" s="41">
        <v>40140</v>
      </c>
      <c r="R155" s="41">
        <v>41190</v>
      </c>
      <c r="S155" s="41">
        <v>75240</v>
      </c>
      <c r="T155" s="41">
        <v>5670</v>
      </c>
      <c r="U155" s="41">
        <v>81</v>
      </c>
      <c r="V155" s="41">
        <v>405</v>
      </c>
      <c r="W155" s="41">
        <v>14</v>
      </c>
      <c r="X155" s="51"/>
      <c r="Y155" s="33"/>
    </row>
    <row r="156" spans="2:25" ht="24.75" hidden="1" customHeight="1" thickTop="1" thickBot="1">
      <c r="B156" s="61">
        <f t="shared" si="17"/>
        <v>156</v>
      </c>
      <c r="C156" s="17">
        <v>0.6</v>
      </c>
      <c r="D156" s="163">
        <f t="shared" si="18"/>
        <v>0.5</v>
      </c>
      <c r="L156" s="59" t="s">
        <v>118</v>
      </c>
      <c r="M156" s="43">
        <v>2</v>
      </c>
      <c r="N156" s="41">
        <v>83</v>
      </c>
      <c r="O156" s="41">
        <v>22290</v>
      </c>
      <c r="P156" s="41">
        <v>27840</v>
      </c>
      <c r="Q156" s="41">
        <v>40140</v>
      </c>
      <c r="R156" s="41">
        <v>41190</v>
      </c>
      <c r="S156" s="41">
        <v>75240</v>
      </c>
      <c r="T156" s="41">
        <v>5740</v>
      </c>
      <c r="U156" s="41">
        <v>82</v>
      </c>
      <c r="V156" s="41">
        <v>410</v>
      </c>
      <c r="W156" s="41">
        <v>14</v>
      </c>
      <c r="X156" s="51"/>
      <c r="Y156" s="33"/>
    </row>
    <row r="157" spans="2:25" ht="24.75" hidden="1" customHeight="1" thickTop="1" thickBot="1">
      <c r="B157" s="61">
        <f t="shared" si="17"/>
        <v>157</v>
      </c>
      <c r="C157" s="17">
        <v>0.6</v>
      </c>
      <c r="D157" s="163">
        <f t="shared" si="18"/>
        <v>0.5</v>
      </c>
      <c r="L157" s="59" t="s">
        <v>119</v>
      </c>
      <c r="M157" s="43">
        <v>5</v>
      </c>
      <c r="N157" s="41">
        <v>84</v>
      </c>
      <c r="O157" s="41">
        <v>22290</v>
      </c>
      <c r="P157" s="41">
        <v>27840</v>
      </c>
      <c r="Q157" s="41">
        <v>40140</v>
      </c>
      <c r="R157" s="41">
        <v>41190</v>
      </c>
      <c r="S157" s="41">
        <v>75240</v>
      </c>
      <c r="T157" s="41">
        <v>5810</v>
      </c>
      <c r="U157" s="41">
        <v>83</v>
      </c>
      <c r="V157" s="41">
        <v>415</v>
      </c>
      <c r="W157" s="41">
        <v>14</v>
      </c>
      <c r="X157" s="51"/>
      <c r="Y157" s="33"/>
    </row>
    <row r="158" spans="2:25" ht="24.75" hidden="1" customHeight="1" thickTop="1" thickBot="1">
      <c r="B158" s="61">
        <f t="shared" si="17"/>
        <v>158</v>
      </c>
      <c r="C158" s="17">
        <v>0.6</v>
      </c>
      <c r="D158" s="163">
        <f t="shared" si="18"/>
        <v>0.5</v>
      </c>
      <c r="L158" s="59" t="s">
        <v>120</v>
      </c>
      <c r="M158" s="43">
        <v>5</v>
      </c>
      <c r="N158" s="41">
        <v>85</v>
      </c>
      <c r="O158" s="41">
        <v>22290</v>
      </c>
      <c r="P158" s="41">
        <v>27840</v>
      </c>
      <c r="Q158" s="41">
        <v>40140</v>
      </c>
      <c r="R158" s="41">
        <v>41190</v>
      </c>
      <c r="S158" s="41">
        <v>75240</v>
      </c>
      <c r="T158" s="41">
        <v>5880</v>
      </c>
      <c r="U158" s="41">
        <v>84</v>
      </c>
      <c r="V158" s="41">
        <v>420</v>
      </c>
      <c r="W158" s="41">
        <v>14</v>
      </c>
      <c r="X158" s="51"/>
      <c r="Y158" s="33"/>
    </row>
    <row r="159" spans="2:25" ht="24.75" hidden="1" customHeight="1" thickTop="1" thickBot="1">
      <c r="B159" s="61">
        <f t="shared" si="17"/>
        <v>159</v>
      </c>
      <c r="C159" s="17">
        <v>0.6</v>
      </c>
      <c r="D159" s="163">
        <f t="shared" si="18"/>
        <v>0.5</v>
      </c>
      <c r="L159" s="59" t="s">
        <v>121</v>
      </c>
      <c r="M159" s="43">
        <v>5</v>
      </c>
      <c r="N159" s="41">
        <v>86</v>
      </c>
      <c r="O159" s="41">
        <v>22290</v>
      </c>
      <c r="P159" s="41">
        <v>27840</v>
      </c>
      <c r="Q159" s="41">
        <v>40140</v>
      </c>
      <c r="R159" s="41">
        <v>41190</v>
      </c>
      <c r="S159" s="41">
        <v>75240</v>
      </c>
      <c r="T159" s="41">
        <v>5950</v>
      </c>
      <c r="U159" s="41">
        <v>85</v>
      </c>
      <c r="V159" s="41">
        <v>425</v>
      </c>
      <c r="W159" s="41">
        <v>14</v>
      </c>
      <c r="X159" s="51"/>
      <c r="Y159" s="33"/>
    </row>
    <row r="160" spans="2:25" ht="24.75" hidden="1" customHeight="1" thickTop="1" thickBot="1">
      <c r="B160" s="61">
        <f t="shared" si="17"/>
        <v>160</v>
      </c>
      <c r="C160" s="17">
        <v>0.6</v>
      </c>
      <c r="D160" s="163">
        <f t="shared" si="18"/>
        <v>0.5</v>
      </c>
      <c r="L160" s="59" t="s">
        <v>122</v>
      </c>
      <c r="M160" s="43">
        <v>5</v>
      </c>
      <c r="N160" s="41">
        <v>87</v>
      </c>
      <c r="O160" s="41">
        <v>24240</v>
      </c>
      <c r="P160" s="41">
        <v>29040</v>
      </c>
      <c r="Q160" s="41">
        <v>43140</v>
      </c>
      <c r="R160" s="41">
        <v>44040</v>
      </c>
      <c r="S160" s="41">
        <v>79440</v>
      </c>
      <c r="T160" s="41">
        <v>6020</v>
      </c>
      <c r="U160" s="41">
        <v>86</v>
      </c>
      <c r="V160" s="41">
        <v>430</v>
      </c>
      <c r="W160" s="41">
        <v>14</v>
      </c>
      <c r="X160" s="51"/>
      <c r="Y160" s="33"/>
    </row>
    <row r="161" spans="2:25" ht="24.75" hidden="1" customHeight="1" thickTop="1" thickBot="1">
      <c r="B161" s="61">
        <f t="shared" si="17"/>
        <v>161</v>
      </c>
      <c r="C161" s="17">
        <v>0.6</v>
      </c>
      <c r="D161" s="163">
        <f t="shared" si="18"/>
        <v>0.5</v>
      </c>
      <c r="L161" s="59" t="s">
        <v>123</v>
      </c>
      <c r="M161" s="43">
        <v>4</v>
      </c>
      <c r="N161" s="41">
        <v>88</v>
      </c>
      <c r="O161" s="41">
        <v>24240</v>
      </c>
      <c r="P161" s="41">
        <v>29040</v>
      </c>
      <c r="Q161" s="41">
        <v>43140</v>
      </c>
      <c r="R161" s="41">
        <v>44040</v>
      </c>
      <c r="S161" s="41">
        <v>79440</v>
      </c>
      <c r="T161" s="41">
        <v>6090</v>
      </c>
      <c r="U161" s="41">
        <v>87</v>
      </c>
      <c r="V161" s="41">
        <v>435</v>
      </c>
      <c r="W161" s="41">
        <v>14</v>
      </c>
      <c r="X161" s="51"/>
      <c r="Y161" s="33"/>
    </row>
    <row r="162" spans="2:25" ht="24.75" hidden="1" customHeight="1" thickTop="1" thickBot="1">
      <c r="B162" s="61">
        <f t="shared" si="17"/>
        <v>162</v>
      </c>
      <c r="C162" s="17">
        <v>0.6</v>
      </c>
      <c r="D162" s="163">
        <f t="shared" si="18"/>
        <v>0.5</v>
      </c>
      <c r="L162" s="59" t="s">
        <v>124</v>
      </c>
      <c r="M162" s="43">
        <v>4</v>
      </c>
      <c r="N162" s="41">
        <v>89</v>
      </c>
      <c r="O162" s="41">
        <v>24240</v>
      </c>
      <c r="P162" s="41">
        <v>29040</v>
      </c>
      <c r="Q162" s="41">
        <v>43140</v>
      </c>
      <c r="R162" s="41">
        <v>44040</v>
      </c>
      <c r="S162" s="41">
        <v>79440</v>
      </c>
      <c r="T162" s="41">
        <v>6160</v>
      </c>
      <c r="U162" s="41">
        <v>88</v>
      </c>
      <c r="V162" s="41">
        <v>440</v>
      </c>
      <c r="W162" s="41">
        <v>14</v>
      </c>
      <c r="X162" s="51"/>
      <c r="Y162" s="33"/>
    </row>
    <row r="163" spans="2:25" ht="24.75" hidden="1" customHeight="1" thickTop="1" thickBot="1">
      <c r="B163" s="61">
        <f t="shared" si="17"/>
        <v>163</v>
      </c>
      <c r="C163" s="17">
        <v>0.6</v>
      </c>
      <c r="D163" s="163">
        <f t="shared" si="18"/>
        <v>0.5</v>
      </c>
      <c r="L163" s="59" t="s">
        <v>125</v>
      </c>
      <c r="M163" s="43">
        <v>2</v>
      </c>
      <c r="N163" s="41">
        <v>90</v>
      </c>
      <c r="O163" s="41">
        <v>24240</v>
      </c>
      <c r="P163" s="41">
        <v>29040</v>
      </c>
      <c r="Q163" s="41">
        <v>43140</v>
      </c>
      <c r="R163" s="41">
        <v>44040</v>
      </c>
      <c r="S163" s="41">
        <v>79440</v>
      </c>
      <c r="T163" s="41">
        <v>6230</v>
      </c>
      <c r="U163" s="41">
        <v>89</v>
      </c>
      <c r="V163" s="41">
        <v>445</v>
      </c>
      <c r="W163" s="41">
        <v>14</v>
      </c>
      <c r="X163" s="51"/>
      <c r="Y163" s="33"/>
    </row>
    <row r="164" spans="2:25" ht="24.75" hidden="1" customHeight="1" thickTop="1" thickBot="1">
      <c r="B164" s="61">
        <f t="shared" si="17"/>
        <v>164</v>
      </c>
      <c r="C164" s="17">
        <v>0.6</v>
      </c>
      <c r="D164" s="163">
        <f t="shared" si="18"/>
        <v>0.5</v>
      </c>
      <c r="L164" s="59" t="s">
        <v>126</v>
      </c>
      <c r="M164" s="43">
        <v>5</v>
      </c>
      <c r="N164" s="41">
        <v>91</v>
      </c>
      <c r="O164" s="41">
        <v>24240</v>
      </c>
      <c r="P164" s="41">
        <v>29040</v>
      </c>
      <c r="Q164" s="41">
        <v>43140</v>
      </c>
      <c r="R164" s="41">
        <v>44040</v>
      </c>
      <c r="S164" s="41">
        <v>79440</v>
      </c>
      <c r="T164" s="41">
        <v>6300</v>
      </c>
      <c r="U164" s="41">
        <v>90</v>
      </c>
      <c r="V164" s="41">
        <v>450</v>
      </c>
      <c r="W164" s="41">
        <v>14</v>
      </c>
      <c r="X164" s="51"/>
      <c r="Y164" s="33"/>
    </row>
    <row r="165" spans="2:25" ht="24.75" hidden="1" customHeight="1" thickTop="1" thickBot="1">
      <c r="B165" s="61">
        <f t="shared" si="17"/>
        <v>165</v>
      </c>
      <c r="C165" s="17">
        <v>0.6</v>
      </c>
      <c r="D165" s="163">
        <f t="shared" si="18"/>
        <v>0.5</v>
      </c>
      <c r="L165" s="59" t="s">
        <v>127</v>
      </c>
      <c r="M165" s="43">
        <v>5</v>
      </c>
      <c r="N165" s="41">
        <v>92</v>
      </c>
      <c r="O165" s="41">
        <v>24390</v>
      </c>
      <c r="P165" s="41">
        <v>30990</v>
      </c>
      <c r="Q165" s="41">
        <v>43440</v>
      </c>
      <c r="R165" s="41">
        <v>44190</v>
      </c>
      <c r="S165" s="41">
        <v>79890</v>
      </c>
      <c r="T165" s="41">
        <v>6370</v>
      </c>
      <c r="U165" s="41">
        <v>91</v>
      </c>
      <c r="V165" s="41">
        <v>455</v>
      </c>
      <c r="W165" s="41">
        <v>14</v>
      </c>
      <c r="X165" s="51"/>
      <c r="Y165" s="33"/>
    </row>
    <row r="166" spans="2:25" ht="24.75" hidden="1" customHeight="1" thickTop="1" thickBot="1">
      <c r="B166" s="61">
        <f t="shared" si="17"/>
        <v>166</v>
      </c>
      <c r="C166" s="17">
        <v>0.6</v>
      </c>
      <c r="D166" s="163">
        <f t="shared" si="18"/>
        <v>0.5</v>
      </c>
      <c r="L166" s="59" t="s">
        <v>128</v>
      </c>
      <c r="M166" s="43">
        <v>5</v>
      </c>
      <c r="N166" s="41">
        <v>93</v>
      </c>
      <c r="O166" s="41">
        <v>24390</v>
      </c>
      <c r="P166" s="41">
        <v>30990</v>
      </c>
      <c r="Q166" s="41">
        <v>43440</v>
      </c>
      <c r="R166" s="41">
        <v>44190</v>
      </c>
      <c r="S166" s="41">
        <v>79890</v>
      </c>
      <c r="T166" s="41">
        <v>6440</v>
      </c>
      <c r="U166" s="41">
        <v>92</v>
      </c>
      <c r="V166" s="41">
        <v>460</v>
      </c>
      <c r="W166" s="41">
        <v>14</v>
      </c>
      <c r="X166" s="51"/>
      <c r="Y166" s="33"/>
    </row>
    <row r="167" spans="2:25" ht="24.75" hidden="1" customHeight="1" thickTop="1" thickBot="1">
      <c r="B167" s="61">
        <f t="shared" si="17"/>
        <v>167</v>
      </c>
      <c r="C167" s="17">
        <v>0.6</v>
      </c>
      <c r="D167" s="163">
        <f t="shared" si="18"/>
        <v>0.5</v>
      </c>
      <c r="L167" s="59" t="s">
        <v>129</v>
      </c>
      <c r="M167" s="43">
        <v>5</v>
      </c>
      <c r="N167" s="41">
        <v>94</v>
      </c>
      <c r="O167" s="41">
        <v>24390</v>
      </c>
      <c r="P167" s="41">
        <v>30990</v>
      </c>
      <c r="Q167" s="41">
        <v>43440</v>
      </c>
      <c r="R167" s="41">
        <v>44190</v>
      </c>
      <c r="S167" s="41">
        <v>79890</v>
      </c>
      <c r="T167" s="41">
        <v>6510</v>
      </c>
      <c r="U167" s="41">
        <v>93</v>
      </c>
      <c r="V167" s="41">
        <v>465</v>
      </c>
      <c r="W167" s="41">
        <v>14</v>
      </c>
      <c r="X167" s="51"/>
      <c r="Y167" s="33"/>
    </row>
    <row r="168" spans="2:25" ht="24.75" hidden="1" customHeight="1" thickTop="1" thickBot="1">
      <c r="B168" s="61">
        <f t="shared" si="17"/>
        <v>168</v>
      </c>
      <c r="C168" s="17">
        <v>0.6</v>
      </c>
      <c r="D168" s="163">
        <f t="shared" si="18"/>
        <v>0.5</v>
      </c>
      <c r="L168" s="59" t="s">
        <v>130</v>
      </c>
      <c r="M168" s="43">
        <v>5</v>
      </c>
      <c r="N168" s="41">
        <v>95</v>
      </c>
      <c r="O168" s="41">
        <v>24390</v>
      </c>
      <c r="P168" s="41">
        <v>30990</v>
      </c>
      <c r="Q168" s="41">
        <v>43440</v>
      </c>
      <c r="R168" s="41">
        <v>44190</v>
      </c>
      <c r="S168" s="41">
        <v>79890</v>
      </c>
      <c r="T168" s="41">
        <v>6580</v>
      </c>
      <c r="U168" s="41">
        <v>94</v>
      </c>
      <c r="V168" s="41">
        <v>470</v>
      </c>
      <c r="W168" s="41">
        <v>14</v>
      </c>
      <c r="X168" s="51"/>
      <c r="Y168" s="33"/>
    </row>
    <row r="169" spans="2:25" ht="24.75" hidden="1" customHeight="1" thickTop="1" thickBot="1">
      <c r="B169" s="61">
        <f t="shared" si="17"/>
        <v>169</v>
      </c>
      <c r="C169" s="17">
        <v>0.6</v>
      </c>
      <c r="D169" s="163">
        <f t="shared" si="18"/>
        <v>0.5</v>
      </c>
      <c r="L169" s="59" t="s">
        <v>131</v>
      </c>
      <c r="M169" s="43">
        <v>5</v>
      </c>
      <c r="N169" s="41">
        <v>96</v>
      </c>
      <c r="O169" s="41">
        <v>24390</v>
      </c>
      <c r="P169" s="41">
        <v>30990</v>
      </c>
      <c r="Q169" s="41">
        <v>43440</v>
      </c>
      <c r="R169" s="41">
        <v>44190</v>
      </c>
      <c r="S169" s="41">
        <v>79890</v>
      </c>
      <c r="T169" s="41">
        <v>6650</v>
      </c>
      <c r="U169" s="41">
        <v>95</v>
      </c>
      <c r="V169" s="41">
        <v>475</v>
      </c>
      <c r="W169" s="41">
        <v>14</v>
      </c>
      <c r="X169" s="51"/>
      <c r="Y169" s="33"/>
    </row>
    <row r="170" spans="2:25" ht="24.75" hidden="1" customHeight="1" thickTop="1" thickBot="1">
      <c r="B170" s="61">
        <f t="shared" si="17"/>
        <v>170</v>
      </c>
      <c r="C170" s="17">
        <v>0.6</v>
      </c>
      <c r="D170" s="163">
        <f t="shared" si="18"/>
        <v>0.5</v>
      </c>
      <c r="L170" s="59" t="s">
        <v>132</v>
      </c>
      <c r="M170" s="43">
        <v>5</v>
      </c>
      <c r="N170" s="41">
        <v>97</v>
      </c>
      <c r="O170" s="41">
        <v>24540</v>
      </c>
      <c r="P170" s="41">
        <v>32940</v>
      </c>
      <c r="Q170" s="41">
        <v>43740</v>
      </c>
      <c r="R170" s="41">
        <v>44340</v>
      </c>
      <c r="S170" s="41">
        <v>80340</v>
      </c>
      <c r="T170" s="41">
        <v>6720</v>
      </c>
      <c r="U170" s="41">
        <v>96</v>
      </c>
      <c r="V170" s="41">
        <v>480</v>
      </c>
      <c r="W170" s="41">
        <v>14</v>
      </c>
      <c r="X170" s="51"/>
      <c r="Y170" s="33"/>
    </row>
    <row r="171" spans="2:25" ht="24.75" hidden="1" customHeight="1" thickTop="1" thickBot="1">
      <c r="B171" s="61">
        <f t="shared" si="17"/>
        <v>171</v>
      </c>
      <c r="C171" s="17">
        <v>0.6</v>
      </c>
      <c r="D171" s="163">
        <f t="shared" si="18"/>
        <v>0.5</v>
      </c>
      <c r="L171" s="59" t="s">
        <v>133</v>
      </c>
      <c r="M171" s="43">
        <v>2</v>
      </c>
      <c r="N171" s="41">
        <v>98</v>
      </c>
      <c r="O171" s="41">
        <v>24540</v>
      </c>
      <c r="P171" s="41">
        <v>32940</v>
      </c>
      <c r="Q171" s="41">
        <v>43740</v>
      </c>
      <c r="R171" s="41">
        <v>44340</v>
      </c>
      <c r="S171" s="41">
        <v>80340</v>
      </c>
      <c r="T171" s="41">
        <v>6790</v>
      </c>
      <c r="U171" s="41">
        <v>97</v>
      </c>
      <c r="V171" s="41">
        <v>485</v>
      </c>
      <c r="W171" s="41">
        <v>14</v>
      </c>
      <c r="X171" s="51"/>
      <c r="Y171" s="33"/>
    </row>
    <row r="172" spans="2:25" ht="24.75" hidden="1" customHeight="1" thickTop="1" thickBot="1">
      <c r="B172" s="61">
        <f t="shared" si="17"/>
        <v>172</v>
      </c>
      <c r="C172" s="17">
        <v>0.6</v>
      </c>
      <c r="D172" s="163">
        <f t="shared" si="18"/>
        <v>0.5</v>
      </c>
      <c r="L172" s="59" t="s">
        <v>134</v>
      </c>
      <c r="M172" s="43">
        <v>5</v>
      </c>
      <c r="N172" s="41">
        <v>99</v>
      </c>
      <c r="O172" s="41">
        <v>24540</v>
      </c>
      <c r="P172" s="41">
        <v>32940</v>
      </c>
      <c r="Q172" s="41">
        <v>43740</v>
      </c>
      <c r="R172" s="41">
        <v>44340</v>
      </c>
      <c r="S172" s="41">
        <v>80340</v>
      </c>
      <c r="T172" s="41">
        <v>6860</v>
      </c>
      <c r="U172" s="41">
        <v>98</v>
      </c>
      <c r="V172" s="41">
        <v>490</v>
      </c>
      <c r="W172" s="41">
        <v>14</v>
      </c>
      <c r="X172" s="51"/>
      <c r="Y172" s="33"/>
    </row>
    <row r="173" spans="2:25" ht="24.75" hidden="1" customHeight="1" thickTop="1" thickBot="1">
      <c r="B173" s="61">
        <f t="shared" si="17"/>
        <v>173</v>
      </c>
      <c r="C173" s="17">
        <v>0.6</v>
      </c>
      <c r="D173" s="163">
        <f t="shared" si="18"/>
        <v>0.5</v>
      </c>
      <c r="L173" s="59" t="s">
        <v>135</v>
      </c>
      <c r="M173" s="43">
        <v>5</v>
      </c>
      <c r="N173" s="41">
        <v>100</v>
      </c>
      <c r="O173" s="41">
        <v>24540</v>
      </c>
      <c r="P173" s="41">
        <v>32940</v>
      </c>
      <c r="Q173" s="41">
        <v>43740</v>
      </c>
      <c r="R173" s="41">
        <v>44340</v>
      </c>
      <c r="S173" s="41">
        <v>80340</v>
      </c>
      <c r="T173" s="41">
        <v>6930</v>
      </c>
      <c r="U173" s="41">
        <v>99</v>
      </c>
      <c r="V173" s="41">
        <v>495</v>
      </c>
      <c r="W173" s="41">
        <v>14</v>
      </c>
      <c r="X173" s="51"/>
      <c r="Y173" s="33"/>
    </row>
    <row r="174" spans="2:25" ht="24.75" hidden="1" customHeight="1" thickTop="1" thickBot="1">
      <c r="B174" s="61">
        <f t="shared" si="17"/>
        <v>174</v>
      </c>
      <c r="C174" s="17">
        <v>0.6</v>
      </c>
      <c r="D174" s="163">
        <f t="shared" si="18"/>
        <v>0.5</v>
      </c>
      <c r="L174" s="59" t="s">
        <v>136</v>
      </c>
      <c r="M174" s="43">
        <v>5</v>
      </c>
      <c r="N174" s="41">
        <v>101</v>
      </c>
      <c r="O174" s="41">
        <v>24540</v>
      </c>
      <c r="P174" s="41">
        <v>32940</v>
      </c>
      <c r="Q174" s="41">
        <v>43740</v>
      </c>
      <c r="R174" s="41">
        <v>44340</v>
      </c>
      <c r="S174" s="41">
        <v>80340</v>
      </c>
      <c r="T174" s="41">
        <v>7000</v>
      </c>
      <c r="U174" s="41">
        <v>100</v>
      </c>
      <c r="V174" s="41">
        <v>500</v>
      </c>
      <c r="W174" s="41">
        <v>14</v>
      </c>
      <c r="X174" s="51"/>
      <c r="Y174" s="33"/>
    </row>
    <row r="175" spans="2:25" ht="24.75" hidden="1" customHeight="1" thickTop="1" thickBot="1">
      <c r="B175" s="61">
        <f t="shared" si="17"/>
        <v>175</v>
      </c>
      <c r="C175" s="17">
        <v>0.6</v>
      </c>
      <c r="D175" s="163">
        <f t="shared" si="18"/>
        <v>0.5</v>
      </c>
      <c r="L175" s="59" t="s">
        <v>137</v>
      </c>
      <c r="M175" s="43">
        <v>5</v>
      </c>
      <c r="N175" s="51">
        <v>102</v>
      </c>
      <c r="O175" s="15">
        <v>24782.970297029708</v>
      </c>
      <c r="P175" s="15">
        <v>33266.138613861367</v>
      </c>
      <c r="Q175" s="15">
        <v>44173.069306930687</v>
      </c>
      <c r="R175" s="15">
        <v>44779.009900990102</v>
      </c>
      <c r="S175" s="15">
        <v>81135.445544554401</v>
      </c>
      <c r="T175" s="28">
        <v>7069.3069306930693</v>
      </c>
      <c r="U175" s="51">
        <v>101</v>
      </c>
      <c r="V175" s="51"/>
      <c r="W175" s="51"/>
      <c r="X175" s="51"/>
      <c r="Y175" s="33"/>
    </row>
    <row r="176" spans="2:25" ht="24.75" hidden="1" customHeight="1" thickTop="1" thickBot="1">
      <c r="B176" s="61">
        <f t="shared" si="17"/>
        <v>176</v>
      </c>
      <c r="C176" s="17">
        <v>0.6</v>
      </c>
      <c r="D176" s="163">
        <f t="shared" si="18"/>
        <v>0.5</v>
      </c>
      <c r="L176" s="59" t="s">
        <v>138</v>
      </c>
      <c r="M176" s="43">
        <v>5</v>
      </c>
      <c r="N176" s="51">
        <v>103</v>
      </c>
      <c r="O176" s="15">
        <v>25025.940594059408</v>
      </c>
      <c r="P176" s="15">
        <v>33592.277227722756</v>
      </c>
      <c r="Q176" s="15">
        <v>44606.138613861382</v>
      </c>
      <c r="R176" s="15">
        <v>45218.019801980197</v>
      </c>
      <c r="S176" s="15">
        <v>81930.89108910886</v>
      </c>
      <c r="T176" s="28">
        <v>7138.6138613861385</v>
      </c>
      <c r="U176" s="51">
        <v>102</v>
      </c>
      <c r="V176" s="51"/>
      <c r="W176" s="51"/>
      <c r="X176" s="51"/>
      <c r="Y176" s="33"/>
    </row>
    <row r="177" spans="2:25" ht="24.75" hidden="1" customHeight="1" thickTop="1" thickBot="1">
      <c r="B177" s="61">
        <f t="shared" si="17"/>
        <v>177</v>
      </c>
      <c r="C177" s="17">
        <v>0.6</v>
      </c>
      <c r="D177" s="163">
        <f t="shared" si="18"/>
        <v>0.5</v>
      </c>
      <c r="L177" s="59" t="s">
        <v>139</v>
      </c>
      <c r="M177" s="43">
        <v>5</v>
      </c>
      <c r="N177" s="51">
        <v>104</v>
      </c>
      <c r="O177" s="15">
        <v>25268.910891089112</v>
      </c>
      <c r="P177" s="15">
        <v>33918.415841584145</v>
      </c>
      <c r="Q177" s="15">
        <v>45039.207920792076</v>
      </c>
      <c r="R177" s="15">
        <v>45657.0297029703</v>
      </c>
      <c r="S177" s="15">
        <v>82726.336633663319</v>
      </c>
      <c r="T177" s="28">
        <v>7207.9207920792078</v>
      </c>
      <c r="U177" s="51">
        <v>103</v>
      </c>
      <c r="V177" s="51"/>
      <c r="W177" s="51"/>
      <c r="X177" s="51"/>
      <c r="Y177" s="33"/>
    </row>
    <row r="178" spans="2:25" ht="24.75" hidden="1" customHeight="1" thickTop="1" thickBot="1">
      <c r="B178" s="61">
        <f t="shared" si="17"/>
        <v>178</v>
      </c>
      <c r="C178" s="17">
        <v>0.6</v>
      </c>
      <c r="D178" s="163">
        <f t="shared" si="18"/>
        <v>0.5</v>
      </c>
      <c r="L178" s="59" t="s">
        <v>140</v>
      </c>
      <c r="M178" s="43">
        <v>5</v>
      </c>
      <c r="N178" s="51">
        <v>105</v>
      </c>
      <c r="O178" s="15">
        <v>25511.881188118816</v>
      </c>
      <c r="P178" s="15">
        <v>34244.554455445526</v>
      </c>
      <c r="Q178" s="15">
        <v>45472.277227722763</v>
      </c>
      <c r="R178" s="15">
        <v>46096.039603960395</v>
      </c>
      <c r="S178" s="15">
        <v>83521.782178217763</v>
      </c>
      <c r="T178" s="28">
        <v>7277.227722772277</v>
      </c>
      <c r="U178" s="51">
        <v>104</v>
      </c>
      <c r="V178" s="51"/>
      <c r="W178" s="51"/>
      <c r="X178" s="51"/>
      <c r="Y178" s="33"/>
    </row>
    <row r="179" spans="2:25" ht="24.75" hidden="1" customHeight="1" thickTop="1" thickBot="1">
      <c r="B179" s="61">
        <f t="shared" si="17"/>
        <v>179</v>
      </c>
      <c r="C179" s="17">
        <v>0.6</v>
      </c>
      <c r="D179" s="163">
        <f t="shared" si="18"/>
        <v>0.5</v>
      </c>
      <c r="L179" s="59" t="s">
        <v>141</v>
      </c>
      <c r="M179" s="43">
        <v>4</v>
      </c>
      <c r="N179" s="51">
        <v>106</v>
      </c>
      <c r="O179" s="15">
        <v>25754.85148514852</v>
      </c>
      <c r="P179" s="15">
        <v>34570.693069306915</v>
      </c>
      <c r="Q179" s="15">
        <v>45905.346534653458</v>
      </c>
      <c r="R179" s="15">
        <v>46535.049504950497</v>
      </c>
      <c r="S179" s="15">
        <v>84317.227722772222</v>
      </c>
      <c r="T179" s="28">
        <v>7346.5346534653463</v>
      </c>
      <c r="U179" s="51">
        <v>105</v>
      </c>
      <c r="V179" s="51"/>
      <c r="W179" s="51"/>
      <c r="X179" s="51"/>
      <c r="Y179" s="33"/>
    </row>
    <row r="180" spans="2:25" ht="24.75" hidden="1" customHeight="1" thickTop="1" thickBot="1">
      <c r="B180" s="61">
        <f t="shared" si="17"/>
        <v>180</v>
      </c>
      <c r="C180" s="17">
        <v>0.6</v>
      </c>
      <c r="D180" s="163">
        <f t="shared" si="18"/>
        <v>0.5</v>
      </c>
      <c r="L180" s="59" t="s">
        <v>142</v>
      </c>
      <c r="M180" s="43">
        <v>1</v>
      </c>
      <c r="N180" s="51">
        <v>107</v>
      </c>
      <c r="O180" s="15">
        <v>25997.82178217822</v>
      </c>
      <c r="P180" s="15">
        <v>34896.831683168297</v>
      </c>
      <c r="Q180" s="15">
        <v>46338.415841584152</v>
      </c>
      <c r="R180" s="15">
        <v>46974.059405940599</v>
      </c>
      <c r="S180" s="51">
        <v>85112.673267326682</v>
      </c>
      <c r="T180" s="51">
        <v>7415.8415841584156</v>
      </c>
      <c r="U180" s="51">
        <v>106</v>
      </c>
      <c r="V180" s="51"/>
      <c r="W180" s="51"/>
      <c r="X180" s="15"/>
      <c r="Y180" s="33"/>
    </row>
    <row r="181" spans="2:25" ht="24.75" hidden="1" customHeight="1" thickTop="1" thickBot="1">
      <c r="B181" s="61">
        <f t="shared" si="17"/>
        <v>181</v>
      </c>
      <c r="C181" s="17">
        <v>0.6</v>
      </c>
      <c r="D181" s="163">
        <f t="shared" si="18"/>
        <v>0.5</v>
      </c>
      <c r="L181" s="59" t="s">
        <v>143</v>
      </c>
      <c r="M181" s="43">
        <v>5</v>
      </c>
      <c r="N181" s="51">
        <v>108</v>
      </c>
      <c r="O181" s="15">
        <v>26240.792079207924</v>
      </c>
      <c r="P181" s="15">
        <v>35222.970297029686</v>
      </c>
      <c r="Q181" s="15">
        <v>46771.485148514847</v>
      </c>
      <c r="R181" s="15">
        <v>47413.069306930694</v>
      </c>
      <c r="S181" s="52">
        <v>85908.118811881141</v>
      </c>
      <c r="T181" s="51">
        <v>7485.1485148514848</v>
      </c>
      <c r="U181" s="53">
        <v>107</v>
      </c>
      <c r="V181" s="53"/>
      <c r="W181" s="53"/>
      <c r="X181" s="15"/>
      <c r="Y181" s="33"/>
    </row>
    <row r="182" spans="2:25" ht="24.75" hidden="1" customHeight="1" thickTop="1" thickBot="1">
      <c r="B182" s="61">
        <f t="shared" si="17"/>
        <v>182</v>
      </c>
      <c r="C182" s="17">
        <v>0.6</v>
      </c>
      <c r="D182" s="163">
        <f t="shared" si="18"/>
        <v>0.5</v>
      </c>
      <c r="L182" s="59" t="s">
        <v>144</v>
      </c>
      <c r="M182" s="43">
        <v>5</v>
      </c>
      <c r="N182" s="51">
        <v>109</v>
      </c>
      <c r="O182" s="15">
        <v>26483.762376237628</v>
      </c>
      <c r="P182" s="15">
        <v>35549.108910891075</v>
      </c>
      <c r="Q182" s="15">
        <v>47204.554455445541</v>
      </c>
      <c r="R182" s="15">
        <v>47852.079207920797</v>
      </c>
      <c r="S182" s="52">
        <v>86703.564356435585</v>
      </c>
      <c r="T182" s="51">
        <v>7554.4554455445541</v>
      </c>
      <c r="U182" s="53">
        <v>108</v>
      </c>
      <c r="V182" s="53"/>
      <c r="W182" s="53"/>
      <c r="X182" s="15"/>
      <c r="Y182" s="33"/>
    </row>
    <row r="183" spans="2:25" ht="24.75" hidden="1" customHeight="1" thickTop="1" thickBot="1">
      <c r="B183" s="61">
        <f t="shared" si="17"/>
        <v>183</v>
      </c>
      <c r="C183" s="17">
        <v>0.6</v>
      </c>
      <c r="D183" s="163">
        <f t="shared" si="18"/>
        <v>0.5</v>
      </c>
      <c r="L183" s="59" t="s">
        <v>145</v>
      </c>
      <c r="M183" s="43">
        <v>5</v>
      </c>
      <c r="N183" s="51">
        <v>110</v>
      </c>
      <c r="O183" s="15">
        <v>26726.732673267332</v>
      </c>
      <c r="P183" s="15">
        <v>35875.247524752456</v>
      </c>
      <c r="Q183" s="15">
        <v>47637.623762376235</v>
      </c>
      <c r="R183" s="15">
        <v>48291.089108910892</v>
      </c>
      <c r="S183" s="52">
        <v>87499.009900990044</v>
      </c>
      <c r="T183" s="51">
        <v>7623.7623762376234</v>
      </c>
      <c r="U183" s="53">
        <v>109</v>
      </c>
      <c r="V183" s="53"/>
      <c r="W183" s="53"/>
      <c r="X183" s="15"/>
      <c r="Y183" s="33"/>
    </row>
    <row r="184" spans="2:25" ht="24.75" hidden="1" customHeight="1" thickTop="1" thickBot="1">
      <c r="B184" s="61">
        <f t="shared" si="17"/>
        <v>184</v>
      </c>
      <c r="C184" s="17">
        <v>0.6</v>
      </c>
      <c r="D184" s="163">
        <f t="shared" si="18"/>
        <v>0.5</v>
      </c>
      <c r="L184" s="59" t="s">
        <v>146</v>
      </c>
      <c r="M184" s="43">
        <v>1</v>
      </c>
      <c r="N184" s="51">
        <v>111</v>
      </c>
      <c r="O184" s="15">
        <v>26969.702970297032</v>
      </c>
      <c r="P184" s="15">
        <v>36201.386138613845</v>
      </c>
      <c r="Q184" s="15">
        <v>48070.693069306923</v>
      </c>
      <c r="R184" s="15">
        <v>48730.099009900994</v>
      </c>
      <c r="S184" s="52">
        <v>88294.455445544503</v>
      </c>
      <c r="T184" s="51">
        <v>7693.0693069306926</v>
      </c>
      <c r="U184" s="53">
        <v>110</v>
      </c>
      <c r="V184" s="53"/>
      <c r="W184" s="53"/>
      <c r="X184" s="15"/>
      <c r="Y184" s="33"/>
    </row>
    <row r="185" spans="2:25" ht="24.75" hidden="1" customHeight="1" thickTop="1" thickBot="1">
      <c r="B185" s="61">
        <f t="shared" si="17"/>
        <v>185</v>
      </c>
      <c r="C185" s="17">
        <v>0.6</v>
      </c>
      <c r="D185" s="163">
        <f t="shared" si="18"/>
        <v>0.5</v>
      </c>
      <c r="L185" s="59" t="s">
        <v>147</v>
      </c>
      <c r="M185" s="43">
        <v>4</v>
      </c>
      <c r="N185" s="51">
        <v>112</v>
      </c>
      <c r="O185" s="15">
        <v>27212.673267326736</v>
      </c>
      <c r="P185" s="15">
        <v>36527.524752475227</v>
      </c>
      <c r="Q185" s="15">
        <v>48503.762376237617</v>
      </c>
      <c r="R185" s="15">
        <v>49169.108910891089</v>
      </c>
      <c r="S185" s="52">
        <v>89089.900990098948</v>
      </c>
      <c r="T185" s="51">
        <v>7762.3762376237619</v>
      </c>
      <c r="U185" s="53">
        <v>111</v>
      </c>
      <c r="V185" s="53"/>
      <c r="W185" s="53"/>
      <c r="X185" s="15"/>
      <c r="Y185" s="33"/>
    </row>
    <row r="186" spans="2:25" ht="24.75" hidden="1" customHeight="1" thickTop="1" thickBot="1">
      <c r="B186" s="61">
        <f t="shared" si="17"/>
        <v>186</v>
      </c>
      <c r="C186" s="17">
        <v>0.6</v>
      </c>
      <c r="D186" s="163">
        <f t="shared" si="18"/>
        <v>0.5</v>
      </c>
      <c r="L186" s="59" t="s">
        <v>148</v>
      </c>
      <c r="M186" s="43">
        <v>2</v>
      </c>
      <c r="N186" s="51">
        <v>113</v>
      </c>
      <c r="O186" s="15">
        <v>27455.64356435644</v>
      </c>
      <c r="P186" s="15">
        <v>36853.663366336616</v>
      </c>
      <c r="Q186" s="15">
        <v>48936.831683168311</v>
      </c>
      <c r="R186" s="15">
        <v>49608.118811881192</v>
      </c>
      <c r="S186" s="52">
        <v>89885.346534653407</v>
      </c>
      <c r="T186" s="51">
        <v>7831.6831683168311</v>
      </c>
      <c r="U186" s="53">
        <v>112</v>
      </c>
      <c r="V186" s="53"/>
      <c r="W186" s="53"/>
      <c r="X186" s="15"/>
      <c r="Y186" s="33"/>
    </row>
    <row r="187" spans="2:25" ht="24.75" hidden="1" customHeight="1" thickTop="1" thickBot="1">
      <c r="B187" s="61">
        <f t="shared" si="17"/>
        <v>187</v>
      </c>
      <c r="C187" s="17">
        <v>0.6</v>
      </c>
      <c r="D187" s="163">
        <f t="shared" si="18"/>
        <v>0.5</v>
      </c>
      <c r="L187" s="59" t="s">
        <v>149</v>
      </c>
      <c r="M187" s="43">
        <v>5</v>
      </c>
      <c r="N187" s="51">
        <v>114</v>
      </c>
      <c r="O187" s="15">
        <v>27698.613861386144</v>
      </c>
      <c r="P187" s="15">
        <v>37179.801980198004</v>
      </c>
      <c r="Q187" s="15">
        <v>49369.900990099006</v>
      </c>
      <c r="R187" s="15">
        <v>50047.128712871287</v>
      </c>
      <c r="S187" s="52">
        <v>90680.792079207866</v>
      </c>
      <c r="T187" s="51">
        <v>7900.9900990099004</v>
      </c>
      <c r="U187" s="53">
        <v>113</v>
      </c>
      <c r="V187" s="53"/>
      <c r="W187" s="53"/>
      <c r="X187" s="15"/>
      <c r="Y187" s="33"/>
    </row>
    <row r="188" spans="2:25" ht="24.75" hidden="1" customHeight="1" thickTop="1" thickBot="1">
      <c r="B188" s="61">
        <f t="shared" si="17"/>
        <v>188</v>
      </c>
      <c r="C188" s="17">
        <v>0.6</v>
      </c>
      <c r="D188" s="163">
        <f t="shared" si="18"/>
        <v>0.5</v>
      </c>
      <c r="L188" s="59" t="s">
        <v>150</v>
      </c>
      <c r="M188" s="43">
        <v>5</v>
      </c>
      <c r="N188" s="51">
        <v>115</v>
      </c>
      <c r="O188" s="15">
        <v>27941.584158415844</v>
      </c>
      <c r="P188" s="15">
        <v>37505.940594059386</v>
      </c>
      <c r="Q188" s="15">
        <v>49802.9702970297</v>
      </c>
      <c r="R188" s="15">
        <v>50486.138613861389</v>
      </c>
      <c r="S188" s="52">
        <v>91476.237623762325</v>
      </c>
      <c r="T188" s="51">
        <v>7970.2970297029697</v>
      </c>
      <c r="U188" s="53">
        <v>114</v>
      </c>
      <c r="V188" s="53"/>
      <c r="W188" s="53"/>
      <c r="X188" s="15"/>
      <c r="Y188" s="33"/>
    </row>
    <row r="189" spans="2:25" ht="24.75" hidden="1" customHeight="1" thickTop="1" thickBot="1">
      <c r="B189" s="61">
        <f t="shared" si="17"/>
        <v>189</v>
      </c>
      <c r="C189" s="17">
        <v>0.6</v>
      </c>
      <c r="D189" s="163">
        <f t="shared" si="18"/>
        <v>0.5</v>
      </c>
      <c r="L189" s="59" t="s">
        <v>151</v>
      </c>
      <c r="M189" s="43">
        <v>5</v>
      </c>
      <c r="N189" s="51">
        <v>116</v>
      </c>
      <c r="O189" s="15">
        <v>28184.554455445548</v>
      </c>
      <c r="P189" s="15">
        <v>37832.079207920775</v>
      </c>
      <c r="Q189" s="15">
        <v>50236.039603960387</v>
      </c>
      <c r="R189" s="15">
        <v>50925.148514851484</v>
      </c>
      <c r="S189" s="52">
        <v>92271.683168316769</v>
      </c>
      <c r="T189" s="51">
        <v>8039.6039603960389</v>
      </c>
      <c r="U189" s="53">
        <v>115</v>
      </c>
      <c r="V189" s="53"/>
      <c r="W189" s="53"/>
      <c r="X189" s="15"/>
      <c r="Y189" s="33"/>
    </row>
    <row r="190" spans="2:25" ht="24.75" hidden="1" customHeight="1" thickTop="1" thickBot="1">
      <c r="B190" s="61">
        <f t="shared" si="17"/>
        <v>190</v>
      </c>
      <c r="C190" s="17">
        <v>0.6</v>
      </c>
      <c r="D190" s="163">
        <f t="shared" si="18"/>
        <v>0.5</v>
      </c>
      <c r="L190" s="59" t="s">
        <v>152</v>
      </c>
      <c r="M190" s="43">
        <v>2</v>
      </c>
      <c r="N190" s="51">
        <v>117</v>
      </c>
      <c r="O190" s="15">
        <v>28427.524752475252</v>
      </c>
      <c r="P190" s="15">
        <v>38158.217821782157</v>
      </c>
      <c r="Q190" s="15">
        <v>50669.108910891082</v>
      </c>
      <c r="R190" s="15">
        <v>51364.158415841586</v>
      </c>
      <c r="S190" s="52">
        <v>93067.128712871228</v>
      </c>
      <c r="T190" s="51">
        <v>8108.9108910891082</v>
      </c>
      <c r="U190" s="53">
        <v>116</v>
      </c>
      <c r="V190" s="53"/>
      <c r="W190" s="53"/>
      <c r="X190" s="15"/>
      <c r="Y190" s="33"/>
    </row>
    <row r="191" spans="2:25" ht="24.75" hidden="1" customHeight="1" thickTop="1" thickBot="1">
      <c r="B191" s="61">
        <f t="shared" si="17"/>
        <v>191</v>
      </c>
      <c r="C191" s="17">
        <v>0.6</v>
      </c>
      <c r="D191" s="163">
        <f t="shared" si="18"/>
        <v>0.5</v>
      </c>
      <c r="L191" s="59" t="s">
        <v>153</v>
      </c>
      <c r="M191" s="43">
        <v>5</v>
      </c>
      <c r="N191" s="51">
        <v>118</v>
      </c>
      <c r="O191" s="15">
        <v>28670.495049504956</v>
      </c>
      <c r="P191" s="15">
        <v>38484.356435643545</v>
      </c>
      <c r="Q191" s="15">
        <v>51102.178217821776</v>
      </c>
      <c r="R191" s="15">
        <v>51803.168316831689</v>
      </c>
      <c r="S191" s="52">
        <v>93862.574257425687</v>
      </c>
      <c r="T191" s="51">
        <v>8178.2178217821784</v>
      </c>
      <c r="U191" s="53">
        <v>117</v>
      </c>
      <c r="V191" s="53"/>
      <c r="W191" s="53"/>
      <c r="X191" s="15"/>
      <c r="Y191" s="33"/>
    </row>
    <row r="192" spans="2:25" ht="24.75" hidden="1" customHeight="1" thickTop="1" thickBot="1">
      <c r="B192" s="61">
        <f t="shared" si="17"/>
        <v>192</v>
      </c>
      <c r="C192" s="17">
        <v>0.6</v>
      </c>
      <c r="D192" s="163">
        <f t="shared" si="18"/>
        <v>0.5</v>
      </c>
      <c r="L192" s="59" t="s">
        <v>154</v>
      </c>
      <c r="M192" s="43">
        <v>5</v>
      </c>
      <c r="N192" s="51">
        <v>119</v>
      </c>
      <c r="O192" s="15">
        <v>28913.465346534656</v>
      </c>
      <c r="P192" s="15">
        <v>38810.495049504934</v>
      </c>
      <c r="Q192" s="15">
        <v>51535.247524752471</v>
      </c>
      <c r="R192" s="15">
        <v>52242.178217821784</v>
      </c>
      <c r="S192" s="52">
        <v>94658.019801980146</v>
      </c>
      <c r="T192" s="51">
        <v>8247.5247524752467</v>
      </c>
      <c r="U192" s="53">
        <v>118</v>
      </c>
      <c r="V192" s="53"/>
      <c r="W192" s="53"/>
      <c r="X192" s="15"/>
      <c r="Y192" s="33"/>
    </row>
    <row r="193" spans="2:25" ht="24.75" hidden="1" customHeight="1" thickTop="1" thickBot="1">
      <c r="B193" s="61">
        <f t="shared" si="17"/>
        <v>193</v>
      </c>
      <c r="C193" s="17">
        <v>0.6</v>
      </c>
      <c r="D193" s="163">
        <f t="shared" si="18"/>
        <v>0.5</v>
      </c>
      <c r="L193" s="59" t="s">
        <v>155</v>
      </c>
      <c r="M193" s="43">
        <v>2</v>
      </c>
      <c r="N193" s="51">
        <v>120</v>
      </c>
      <c r="O193" s="15">
        <v>29156.43564356436</v>
      </c>
      <c r="P193" s="15">
        <v>39136.633663366316</v>
      </c>
      <c r="Q193" s="15">
        <v>51968.316831683165</v>
      </c>
      <c r="R193" s="15">
        <v>52681.188118811886</v>
      </c>
      <c r="S193" s="52">
        <v>95453.465346534591</v>
      </c>
      <c r="T193" s="51">
        <v>8316.8316831683169</v>
      </c>
      <c r="U193" s="53">
        <v>119</v>
      </c>
      <c r="V193" s="53"/>
      <c r="W193" s="53"/>
      <c r="X193" s="15"/>
      <c r="Y193" s="33"/>
    </row>
    <row r="194" spans="2:25" ht="24.75" hidden="1" customHeight="1" thickTop="1" thickBot="1">
      <c r="B194" s="61">
        <f t="shared" si="17"/>
        <v>194</v>
      </c>
      <c r="C194" s="17">
        <v>0.6</v>
      </c>
      <c r="D194" s="163">
        <f t="shared" si="18"/>
        <v>0.5</v>
      </c>
      <c r="L194" s="59" t="s">
        <v>156</v>
      </c>
      <c r="M194" s="43">
        <v>4</v>
      </c>
      <c r="N194" s="51">
        <v>121</v>
      </c>
      <c r="O194" s="15">
        <v>29399.405940594064</v>
      </c>
      <c r="P194" s="15">
        <v>39462.772277227705</v>
      </c>
      <c r="Q194" s="15">
        <v>52401.386138613852</v>
      </c>
      <c r="R194" s="15">
        <v>53120.198019801981</v>
      </c>
      <c r="S194" s="52">
        <v>96248.91089108905</v>
      </c>
      <c r="T194" s="51">
        <v>8386.1386138613852</v>
      </c>
      <c r="U194" s="51">
        <v>120</v>
      </c>
      <c r="V194" s="51"/>
      <c r="W194" s="51"/>
      <c r="X194" s="51"/>
      <c r="Y194" s="33"/>
    </row>
    <row r="195" spans="2:25" ht="24.75" hidden="1" customHeight="1" thickTop="1" thickBot="1">
      <c r="B195" s="61">
        <f t="shared" si="17"/>
        <v>195</v>
      </c>
      <c r="C195" s="17">
        <v>0.6</v>
      </c>
      <c r="D195" s="163">
        <f t="shared" si="18"/>
        <v>0.5</v>
      </c>
      <c r="L195" s="59" t="s">
        <v>157</v>
      </c>
      <c r="M195" s="43">
        <v>5</v>
      </c>
      <c r="N195" s="51">
        <v>122</v>
      </c>
      <c r="O195" s="15">
        <v>29642.376237623768</v>
      </c>
      <c r="P195" s="15">
        <v>39788.910891089086</v>
      </c>
      <c r="Q195" s="15">
        <v>52834.455445544547</v>
      </c>
      <c r="R195" s="15">
        <v>53559.207920792083</v>
      </c>
      <c r="S195" s="52">
        <v>97044.356435643509</v>
      </c>
      <c r="T195" s="51">
        <v>8455.4455445544554</v>
      </c>
      <c r="U195" s="51">
        <v>121</v>
      </c>
      <c r="V195" s="51"/>
      <c r="W195" s="51"/>
      <c r="X195" s="51"/>
      <c r="Y195" s="33"/>
    </row>
    <row r="196" spans="2:25" ht="24.75" hidden="1" customHeight="1" thickTop="1" thickBot="1">
      <c r="B196" s="61">
        <f t="shared" ref="B196:B259" si="19">+B195+1</f>
        <v>196</v>
      </c>
      <c r="C196" s="17">
        <v>0.6</v>
      </c>
      <c r="D196" s="163">
        <f t="shared" si="18"/>
        <v>0.5</v>
      </c>
      <c r="L196" s="59" t="s">
        <v>158</v>
      </c>
      <c r="M196" s="43">
        <v>2</v>
      </c>
      <c r="N196" s="51">
        <v>123</v>
      </c>
      <c r="O196" s="15">
        <v>29885.346534653469</v>
      </c>
      <c r="P196" s="15">
        <v>40115.049504950475</v>
      </c>
      <c r="Q196" s="15">
        <v>53267.524752475241</v>
      </c>
      <c r="R196" s="15">
        <v>53998.217821782178</v>
      </c>
      <c r="S196" s="52">
        <v>97839.801980197954</v>
      </c>
      <c r="T196" s="51">
        <v>8524.7524752475238</v>
      </c>
      <c r="U196" s="51">
        <v>122</v>
      </c>
      <c r="V196" s="51"/>
      <c r="W196" s="51"/>
      <c r="X196" s="51"/>
      <c r="Y196" s="33"/>
    </row>
    <row r="197" spans="2:25" ht="24.75" hidden="1" customHeight="1" thickTop="1" thickBot="1">
      <c r="B197" s="61">
        <f t="shared" si="19"/>
        <v>197</v>
      </c>
      <c r="C197" s="17">
        <v>0.6</v>
      </c>
      <c r="D197" s="163">
        <f t="shared" si="18"/>
        <v>0.5</v>
      </c>
      <c r="L197" s="59" t="s">
        <v>159</v>
      </c>
      <c r="M197" s="43">
        <v>5</v>
      </c>
      <c r="N197" s="51">
        <v>124</v>
      </c>
      <c r="O197" s="15">
        <v>30128.316831683172</v>
      </c>
      <c r="P197" s="15">
        <v>40441.188118811864</v>
      </c>
      <c r="Q197" s="15">
        <v>53700.594059405936</v>
      </c>
      <c r="R197" s="15">
        <v>54437.227722772281</v>
      </c>
      <c r="S197" s="52">
        <v>98635.247524752413</v>
      </c>
      <c r="T197" s="51">
        <v>8594.0594059405939</v>
      </c>
      <c r="U197" s="51">
        <v>123</v>
      </c>
      <c r="V197" s="51"/>
      <c r="W197" s="51"/>
      <c r="X197" s="51"/>
      <c r="Y197" s="33"/>
    </row>
    <row r="198" spans="2:25" ht="24.75" hidden="1" customHeight="1" thickTop="1" thickBot="1">
      <c r="B198" s="61">
        <f t="shared" si="19"/>
        <v>198</v>
      </c>
      <c r="C198" s="17">
        <v>0.6</v>
      </c>
      <c r="D198" s="163">
        <f t="shared" si="18"/>
        <v>0.5</v>
      </c>
      <c r="L198" s="59" t="s">
        <v>160</v>
      </c>
      <c r="M198" s="43">
        <v>5</v>
      </c>
      <c r="N198" s="51">
        <v>125</v>
      </c>
      <c r="O198" s="15">
        <v>30371.287128712876</v>
      </c>
      <c r="P198" s="15">
        <v>40767.326732673246</v>
      </c>
      <c r="Q198" s="15">
        <v>54133.66336633663</v>
      </c>
      <c r="R198" s="15">
        <v>54876.237623762376</v>
      </c>
      <c r="S198" s="52">
        <v>99430.693069306872</v>
      </c>
      <c r="T198" s="51">
        <v>8663.3663366336623</v>
      </c>
      <c r="U198" s="51">
        <v>124</v>
      </c>
      <c r="V198" s="51"/>
      <c r="W198" s="51"/>
      <c r="X198" s="51"/>
      <c r="Y198" s="33"/>
    </row>
    <row r="199" spans="2:25" ht="24.75" hidden="1" customHeight="1" thickTop="1" thickBot="1">
      <c r="B199" s="61">
        <f t="shared" si="19"/>
        <v>199</v>
      </c>
      <c r="C199" s="17">
        <v>0.6</v>
      </c>
      <c r="D199" s="163">
        <f t="shared" si="18"/>
        <v>0.5</v>
      </c>
      <c r="L199" s="59" t="s">
        <v>161</v>
      </c>
      <c r="M199" s="43">
        <v>5</v>
      </c>
      <c r="N199" s="51">
        <v>126</v>
      </c>
      <c r="O199" s="15">
        <v>30614.25742574258</v>
      </c>
      <c r="P199" s="15">
        <v>41093.465346534635</v>
      </c>
      <c r="Q199" s="15">
        <v>54566.732673267317</v>
      </c>
      <c r="R199" s="15">
        <v>55315.247524752478</v>
      </c>
      <c r="S199" s="52">
        <v>100226.13861386133</v>
      </c>
      <c r="T199" s="51">
        <v>8732.6732673267325</v>
      </c>
      <c r="U199" s="51">
        <v>125</v>
      </c>
      <c r="V199" s="51"/>
      <c r="W199" s="51"/>
      <c r="X199" s="51"/>
      <c r="Y199" s="33"/>
    </row>
    <row r="200" spans="2:25" ht="24.75" hidden="1" customHeight="1" thickTop="1" thickBot="1">
      <c r="B200" s="61">
        <f t="shared" si="19"/>
        <v>200</v>
      </c>
      <c r="C200" s="17">
        <v>0.6</v>
      </c>
      <c r="D200" s="163">
        <f t="shared" si="18"/>
        <v>0.5</v>
      </c>
      <c r="L200" s="59" t="s">
        <v>162</v>
      </c>
      <c r="M200" s="43">
        <v>2</v>
      </c>
      <c r="N200" s="51">
        <v>127</v>
      </c>
      <c r="O200" s="15">
        <v>30857.227722772281</v>
      </c>
      <c r="P200" s="15">
        <v>41419.603960396016</v>
      </c>
      <c r="Q200" s="15">
        <v>54999.801980198012</v>
      </c>
      <c r="R200" s="15">
        <v>55754.257425742573</v>
      </c>
      <c r="S200" s="52">
        <v>101021.58415841578</v>
      </c>
      <c r="T200" s="51">
        <v>8801.9801980198008</v>
      </c>
      <c r="U200" s="51">
        <v>126</v>
      </c>
      <c r="V200" s="51"/>
      <c r="W200" s="51"/>
      <c r="X200" s="51"/>
      <c r="Y200" s="33"/>
    </row>
    <row r="201" spans="2:25" ht="24.75" hidden="1" customHeight="1" thickTop="1" thickBot="1">
      <c r="B201" s="61">
        <f t="shared" si="19"/>
        <v>201</v>
      </c>
      <c r="C201" s="17">
        <v>0.6</v>
      </c>
      <c r="D201" s="163">
        <f t="shared" si="18"/>
        <v>0.5</v>
      </c>
      <c r="L201" s="59" t="s">
        <v>163</v>
      </c>
      <c r="M201" s="43">
        <v>5</v>
      </c>
      <c r="N201" s="51">
        <v>128</v>
      </c>
      <c r="O201" s="15">
        <v>31100.198019801985</v>
      </c>
      <c r="P201" s="15">
        <v>41745.742574257405</v>
      </c>
      <c r="Q201" s="15">
        <v>55432.871287128706</v>
      </c>
      <c r="R201" s="15">
        <v>56193.267326732675</v>
      </c>
      <c r="S201" s="52">
        <v>101817.02970297023</v>
      </c>
      <c r="T201" s="51">
        <v>8871.287128712871</v>
      </c>
      <c r="U201" s="51">
        <v>127</v>
      </c>
      <c r="V201" s="51"/>
      <c r="W201" s="51"/>
      <c r="X201" s="51"/>
      <c r="Y201" s="33"/>
    </row>
    <row r="202" spans="2:25" ht="24.75" hidden="1" customHeight="1" thickTop="1" thickBot="1">
      <c r="B202" s="61">
        <f t="shared" si="19"/>
        <v>202</v>
      </c>
      <c r="C202" s="17">
        <v>0.6</v>
      </c>
      <c r="D202" s="163">
        <f t="shared" si="18"/>
        <v>0.5</v>
      </c>
      <c r="L202" s="59" t="s">
        <v>164</v>
      </c>
      <c r="M202" s="43">
        <v>5</v>
      </c>
      <c r="N202" s="51">
        <v>129</v>
      </c>
      <c r="O202" s="15">
        <v>31343.168316831689</v>
      </c>
      <c r="P202" s="15">
        <v>42071.881188118794</v>
      </c>
      <c r="Q202" s="15">
        <v>55865.940594059401</v>
      </c>
      <c r="R202" s="15">
        <v>56632.277227722778</v>
      </c>
      <c r="S202" s="52">
        <v>102612.47524752469</v>
      </c>
      <c r="T202" s="51">
        <v>8940.5940594059412</v>
      </c>
      <c r="U202" s="51">
        <v>128</v>
      </c>
      <c r="V202" s="51"/>
      <c r="W202" s="51"/>
      <c r="X202" s="51"/>
      <c r="Y202" s="33"/>
    </row>
    <row r="203" spans="2:25" ht="24.75" hidden="1" customHeight="1" thickTop="1" thickBot="1">
      <c r="B203" s="61">
        <f t="shared" si="19"/>
        <v>203</v>
      </c>
      <c r="C203" s="17">
        <v>0.6</v>
      </c>
      <c r="D203" s="163">
        <f t="shared" si="18"/>
        <v>0.5</v>
      </c>
      <c r="L203" s="59" t="s">
        <v>165</v>
      </c>
      <c r="M203" s="43">
        <v>5</v>
      </c>
      <c r="N203" s="51">
        <v>130</v>
      </c>
      <c r="O203" s="15">
        <v>31586.138613861389</v>
      </c>
      <c r="P203" s="15">
        <v>42398.019801980176</v>
      </c>
      <c r="Q203" s="15">
        <v>56299.009900990095</v>
      </c>
      <c r="R203" s="15">
        <v>57071.287128712873</v>
      </c>
      <c r="S203" s="52">
        <v>103407.92079207914</v>
      </c>
      <c r="T203" s="51">
        <v>9009.9009900990095</v>
      </c>
      <c r="U203" s="51">
        <v>129</v>
      </c>
      <c r="V203" s="51"/>
      <c r="W203" s="51"/>
      <c r="X203" s="51"/>
      <c r="Y203" s="33"/>
    </row>
    <row r="204" spans="2:25" ht="24.75" hidden="1" customHeight="1" thickTop="1" thickBot="1">
      <c r="B204" s="61">
        <f t="shared" si="19"/>
        <v>204</v>
      </c>
      <c r="C204" s="17">
        <v>0.6</v>
      </c>
      <c r="D204" s="163">
        <f t="shared" si="18"/>
        <v>0.5</v>
      </c>
      <c r="L204" s="59" t="s">
        <v>166</v>
      </c>
      <c r="M204" s="43">
        <v>5</v>
      </c>
      <c r="N204" s="51">
        <v>131</v>
      </c>
      <c r="O204" s="15">
        <v>31829.108910891093</v>
      </c>
      <c r="P204" s="15">
        <v>42724.158415841564</v>
      </c>
      <c r="Q204" s="15">
        <v>56732.079207920782</v>
      </c>
      <c r="R204" s="15">
        <v>57510.297029702975</v>
      </c>
      <c r="S204" s="52">
        <v>104203.3663366336</v>
      </c>
      <c r="T204" s="51">
        <v>9079.2079207920797</v>
      </c>
      <c r="U204" s="51">
        <v>130</v>
      </c>
      <c r="V204" s="51"/>
      <c r="W204" s="51"/>
      <c r="X204" s="51"/>
      <c r="Y204" s="33"/>
    </row>
    <row r="205" spans="2:25" ht="24.75" hidden="1" customHeight="1" thickTop="1" thickBot="1">
      <c r="B205" s="61">
        <f t="shared" si="19"/>
        <v>205</v>
      </c>
      <c r="C205" s="17">
        <v>0.6</v>
      </c>
      <c r="D205" s="163">
        <f t="shared" si="18"/>
        <v>0.5</v>
      </c>
      <c r="L205" s="59" t="s">
        <v>167</v>
      </c>
      <c r="M205" s="43">
        <v>5</v>
      </c>
      <c r="N205" s="51">
        <v>132</v>
      </c>
      <c r="O205" s="15">
        <v>32072.079207920797</v>
      </c>
      <c r="P205" s="15">
        <v>43050.297029702946</v>
      </c>
      <c r="Q205" s="15">
        <v>57165.148514851477</v>
      </c>
      <c r="R205" s="15">
        <v>57949.30693069307</v>
      </c>
      <c r="S205" s="52">
        <v>104998.81188118806</v>
      </c>
      <c r="T205" s="51">
        <v>9148.514851485148</v>
      </c>
      <c r="U205" s="51">
        <v>131</v>
      </c>
      <c r="V205" s="51"/>
      <c r="W205" s="51"/>
      <c r="X205" s="51"/>
      <c r="Y205" s="33"/>
    </row>
    <row r="206" spans="2:25" ht="24.75" hidden="1" customHeight="1" thickTop="1" thickBot="1">
      <c r="B206" s="61">
        <f t="shared" si="19"/>
        <v>206</v>
      </c>
      <c r="C206" s="17">
        <v>0.6</v>
      </c>
      <c r="D206" s="163">
        <f t="shared" si="18"/>
        <v>0.5</v>
      </c>
      <c r="L206" s="59" t="s">
        <v>168</v>
      </c>
      <c r="M206" s="43">
        <v>5</v>
      </c>
      <c r="N206" s="51">
        <v>133</v>
      </c>
      <c r="O206" s="15">
        <v>32315.049504950501</v>
      </c>
      <c r="P206" s="15">
        <v>43376.435643564335</v>
      </c>
      <c r="Q206" s="15">
        <v>57598.217821782171</v>
      </c>
      <c r="R206" s="15">
        <v>58388.316831683172</v>
      </c>
      <c r="S206" s="52">
        <v>105794.25742574251</v>
      </c>
      <c r="T206" s="51">
        <v>9217.8217821782182</v>
      </c>
      <c r="U206" s="51">
        <v>132</v>
      </c>
      <c r="V206" s="51"/>
      <c r="W206" s="51"/>
      <c r="X206" s="51"/>
      <c r="Y206" s="33"/>
    </row>
    <row r="207" spans="2:25" ht="24.75" hidden="1" customHeight="1" thickTop="1" thickBot="1">
      <c r="B207" s="61">
        <f t="shared" si="19"/>
        <v>207</v>
      </c>
      <c r="C207" s="17">
        <v>0.6</v>
      </c>
      <c r="D207" s="163">
        <f t="shared" si="18"/>
        <v>0.5</v>
      </c>
      <c r="L207" s="59" t="s">
        <v>169</v>
      </c>
      <c r="M207" s="43">
        <v>5</v>
      </c>
      <c r="N207" s="51">
        <v>134</v>
      </c>
      <c r="O207" s="15">
        <v>32558.019801980201</v>
      </c>
      <c r="P207" s="15">
        <v>43702.574257425724</v>
      </c>
      <c r="Q207" s="15">
        <v>58031.287128712866</v>
      </c>
      <c r="R207" s="15">
        <v>58827.326732673268</v>
      </c>
      <c r="S207" s="52">
        <v>106589.70297029696</v>
      </c>
      <c r="T207" s="51">
        <v>9287.1287128712866</v>
      </c>
      <c r="U207" s="51">
        <v>133</v>
      </c>
      <c r="V207" s="51"/>
      <c r="W207" s="51"/>
      <c r="X207" s="51"/>
      <c r="Y207" s="33"/>
    </row>
    <row r="208" spans="2:25" ht="24.75" hidden="1" customHeight="1" thickTop="1" thickBot="1">
      <c r="B208" s="61">
        <f t="shared" si="19"/>
        <v>208</v>
      </c>
      <c r="C208" s="17">
        <v>0.6</v>
      </c>
      <c r="D208" s="163">
        <f t="shared" ref="D208:D271" si="20">1-$O$13</f>
        <v>0.5</v>
      </c>
      <c r="L208" s="59" t="s">
        <v>5</v>
      </c>
      <c r="M208" s="43">
        <v>6</v>
      </c>
      <c r="N208" s="51">
        <v>135</v>
      </c>
      <c r="O208" s="15">
        <v>32800.990099009905</v>
      </c>
      <c r="P208" s="15">
        <v>44028.712871287105</v>
      </c>
      <c r="Q208" s="15">
        <v>58464.35643564356</v>
      </c>
      <c r="R208" s="15">
        <v>59266.33663366337</v>
      </c>
      <c r="S208" s="52">
        <v>107385.14851485142</v>
      </c>
      <c r="T208" s="51">
        <v>9356.4356435643567</v>
      </c>
      <c r="U208" s="51">
        <v>134</v>
      </c>
      <c r="V208" s="51"/>
      <c r="W208" s="51"/>
      <c r="X208" s="51"/>
      <c r="Y208" s="33"/>
    </row>
    <row r="209" spans="2:25" ht="24.75" hidden="1" customHeight="1" thickTop="1" thickBot="1">
      <c r="B209" s="61">
        <f t="shared" si="19"/>
        <v>209</v>
      </c>
      <c r="C209" s="17">
        <v>0.6</v>
      </c>
      <c r="D209" s="163">
        <f t="shared" si="20"/>
        <v>0.5</v>
      </c>
      <c r="L209" s="59" t="s">
        <v>170</v>
      </c>
      <c r="M209" s="43">
        <v>5</v>
      </c>
      <c r="N209" s="51">
        <v>136</v>
      </c>
      <c r="O209" s="15">
        <v>33043.960396039605</v>
      </c>
      <c r="P209" s="15">
        <v>44354.851485148494</v>
      </c>
      <c r="Q209" s="15">
        <v>58897.425742574247</v>
      </c>
      <c r="R209" s="15">
        <v>59705.346534653465</v>
      </c>
      <c r="S209" s="52">
        <v>108180.59405940588</v>
      </c>
      <c r="T209" s="51">
        <v>9425.7425742574251</v>
      </c>
      <c r="U209" s="51">
        <v>135</v>
      </c>
      <c r="V209" s="51"/>
      <c r="W209" s="51"/>
      <c r="X209" s="51"/>
      <c r="Y209" s="33"/>
    </row>
    <row r="210" spans="2:25" ht="24.75" hidden="1" customHeight="1" thickTop="1" thickBot="1">
      <c r="B210" s="61">
        <f t="shared" si="19"/>
        <v>210</v>
      </c>
      <c r="C210" s="17">
        <v>0.6</v>
      </c>
      <c r="D210" s="163">
        <f t="shared" si="20"/>
        <v>0.5</v>
      </c>
      <c r="L210" s="59" t="s">
        <v>171</v>
      </c>
      <c r="M210" s="43">
        <v>5</v>
      </c>
      <c r="N210" s="51">
        <v>137</v>
      </c>
      <c r="O210" s="15">
        <v>33286.930693069313</v>
      </c>
      <c r="P210" s="15">
        <v>44680.990099009876</v>
      </c>
      <c r="Q210" s="15">
        <v>59330.495049504942</v>
      </c>
      <c r="R210" s="15">
        <v>60144.356435643567</v>
      </c>
      <c r="S210" s="52">
        <v>108976.03960396032</v>
      </c>
      <c r="T210" s="51">
        <v>9495.0495049504952</v>
      </c>
      <c r="U210" s="51">
        <v>136</v>
      </c>
      <c r="V210" s="51"/>
      <c r="W210" s="51"/>
      <c r="X210" s="51"/>
      <c r="Y210" s="33"/>
    </row>
    <row r="211" spans="2:25" ht="24.75" hidden="1" customHeight="1" thickTop="1" thickBot="1">
      <c r="B211" s="61">
        <f t="shared" si="19"/>
        <v>211</v>
      </c>
      <c r="C211" s="17">
        <v>0.6</v>
      </c>
      <c r="D211" s="163">
        <f t="shared" si="20"/>
        <v>0.5</v>
      </c>
      <c r="L211" s="59" t="s">
        <v>172</v>
      </c>
      <c r="M211" s="43">
        <v>5</v>
      </c>
      <c r="N211" s="51">
        <v>138</v>
      </c>
      <c r="O211" s="15">
        <v>33529.900990099013</v>
      </c>
      <c r="P211" s="15">
        <v>45007.128712871265</v>
      </c>
      <c r="Q211" s="15">
        <v>59763.564356435636</v>
      </c>
      <c r="R211" s="15">
        <v>60583.366336633662</v>
      </c>
      <c r="S211" s="54">
        <v>109771.48514851478</v>
      </c>
      <c r="T211" s="51">
        <v>9564.3564356435636</v>
      </c>
      <c r="U211" s="51">
        <v>137</v>
      </c>
      <c r="V211" s="51"/>
      <c r="W211" s="51"/>
      <c r="X211" s="51"/>
      <c r="Y211" s="33"/>
    </row>
    <row r="212" spans="2:25" ht="24.75" hidden="1" customHeight="1" thickTop="1" thickBot="1">
      <c r="B212" s="61">
        <f t="shared" si="19"/>
        <v>212</v>
      </c>
      <c r="C212" s="17">
        <v>0.6</v>
      </c>
      <c r="D212" s="163">
        <f t="shared" si="20"/>
        <v>0.5</v>
      </c>
      <c r="L212" s="59" t="s">
        <v>173</v>
      </c>
      <c r="M212" s="43">
        <v>5</v>
      </c>
      <c r="N212" s="51">
        <v>139</v>
      </c>
      <c r="O212" s="15">
        <v>33772.871287128721</v>
      </c>
      <c r="P212" s="15">
        <v>45333.267326732654</v>
      </c>
      <c r="Q212" s="15">
        <v>60196.63366336633</v>
      </c>
      <c r="R212" s="15">
        <v>61022.376237623765</v>
      </c>
      <c r="S212" s="54">
        <v>110566.93069306924</v>
      </c>
      <c r="T212" s="51">
        <v>9633.6633663366338</v>
      </c>
      <c r="U212" s="51">
        <v>138</v>
      </c>
      <c r="V212" s="51"/>
      <c r="W212" s="51"/>
      <c r="X212" s="51"/>
      <c r="Y212" s="33"/>
    </row>
    <row r="213" spans="2:25" ht="24.75" hidden="1" customHeight="1" thickTop="1" thickBot="1">
      <c r="B213" s="61">
        <f t="shared" si="19"/>
        <v>213</v>
      </c>
      <c r="C213" s="17">
        <v>0.6</v>
      </c>
      <c r="D213" s="163">
        <f t="shared" si="20"/>
        <v>0.5</v>
      </c>
      <c r="L213" s="59" t="s">
        <v>174</v>
      </c>
      <c r="M213" s="43">
        <v>5</v>
      </c>
      <c r="N213" s="51">
        <v>140</v>
      </c>
      <c r="O213" s="15">
        <v>34015.841584158421</v>
      </c>
      <c r="P213" s="15">
        <v>45659.405940594035</v>
      </c>
      <c r="Q213" s="15">
        <v>60629.702970297025</v>
      </c>
      <c r="R213" s="15">
        <v>61461.386138613867</v>
      </c>
      <c r="S213" s="54">
        <v>111362.3762376237</v>
      </c>
      <c r="T213" s="51">
        <v>9702.9702970297021</v>
      </c>
      <c r="U213" s="51">
        <v>139</v>
      </c>
      <c r="V213" s="51"/>
      <c r="W213" s="51"/>
      <c r="X213" s="51"/>
      <c r="Y213" s="33"/>
    </row>
    <row r="214" spans="2:25" ht="24.75" hidden="1" customHeight="1" thickTop="1" thickBot="1">
      <c r="B214" s="61">
        <f t="shared" si="19"/>
        <v>214</v>
      </c>
      <c r="C214" s="17">
        <v>0.6</v>
      </c>
      <c r="D214" s="163">
        <f t="shared" si="20"/>
        <v>0.5</v>
      </c>
      <c r="L214" s="59" t="s">
        <v>175</v>
      </c>
      <c r="M214" s="43">
        <v>5</v>
      </c>
      <c r="N214" s="51">
        <v>141</v>
      </c>
      <c r="O214" s="15">
        <v>34258.811881188121</v>
      </c>
      <c r="P214" s="15">
        <v>45985.544554455424</v>
      </c>
      <c r="Q214" s="15">
        <v>61062.772277227712</v>
      </c>
      <c r="R214" s="15">
        <v>61900.396039603962</v>
      </c>
      <c r="S214" s="54">
        <v>112157.82178217814</v>
      </c>
      <c r="T214" s="51">
        <v>9772.2772277227723</v>
      </c>
      <c r="U214" s="51">
        <v>140</v>
      </c>
      <c r="V214" s="51"/>
      <c r="W214" s="51"/>
      <c r="X214" s="51"/>
      <c r="Y214" s="33"/>
    </row>
    <row r="215" spans="2:25" ht="24.75" hidden="1" customHeight="1" thickTop="1" thickBot="1">
      <c r="B215" s="61">
        <f t="shared" si="19"/>
        <v>215</v>
      </c>
      <c r="C215" s="17">
        <v>0.6</v>
      </c>
      <c r="D215" s="163">
        <f t="shared" si="20"/>
        <v>0.5</v>
      </c>
      <c r="L215" s="59" t="s">
        <v>176</v>
      </c>
      <c r="M215" s="43">
        <v>5</v>
      </c>
      <c r="N215" s="51">
        <v>142</v>
      </c>
      <c r="O215" s="15">
        <v>34501.782178217829</v>
      </c>
      <c r="P215" s="15">
        <v>46311.683168316806</v>
      </c>
      <c r="Q215" s="15">
        <v>61495.841584158406</v>
      </c>
      <c r="R215" s="15">
        <v>62339.405940594064</v>
      </c>
      <c r="S215" s="54">
        <v>112953.2673267326</v>
      </c>
      <c r="T215" s="51">
        <v>9841.5841584158406</v>
      </c>
      <c r="U215" s="51">
        <v>141</v>
      </c>
      <c r="V215" s="51"/>
      <c r="W215" s="51"/>
      <c r="X215" s="51"/>
      <c r="Y215" s="33"/>
    </row>
    <row r="216" spans="2:25" ht="24.75" hidden="1" customHeight="1" thickTop="1" thickBot="1">
      <c r="B216" s="61">
        <f t="shared" si="19"/>
        <v>216</v>
      </c>
      <c r="C216" s="17">
        <v>0.6</v>
      </c>
      <c r="D216" s="163">
        <f t="shared" si="20"/>
        <v>0.5</v>
      </c>
      <c r="L216" s="59" t="s">
        <v>177</v>
      </c>
      <c r="M216" s="43">
        <v>5</v>
      </c>
      <c r="N216" s="51">
        <v>143</v>
      </c>
      <c r="O216" s="15">
        <v>34744.752475247529</v>
      </c>
      <c r="P216" s="15">
        <v>46637.821782178195</v>
      </c>
      <c r="Q216" s="15">
        <v>61928.910891089101</v>
      </c>
      <c r="R216" s="15">
        <v>62778.415841584159</v>
      </c>
      <c r="S216" s="54">
        <v>113748.71287128706</v>
      </c>
      <c r="T216" s="51">
        <v>9910.8910891089108</v>
      </c>
      <c r="U216" s="51">
        <v>142</v>
      </c>
      <c r="V216" s="51"/>
      <c r="W216" s="51"/>
      <c r="X216" s="51"/>
      <c r="Y216" s="33"/>
    </row>
    <row r="217" spans="2:25" ht="24.75" hidden="1" customHeight="1" thickTop="1" thickBot="1">
      <c r="B217" s="61">
        <f t="shared" si="19"/>
        <v>217</v>
      </c>
      <c r="C217" s="17">
        <v>0.6</v>
      </c>
      <c r="D217" s="163">
        <f t="shared" si="20"/>
        <v>0.5</v>
      </c>
      <c r="L217" s="59" t="s">
        <v>178</v>
      </c>
      <c r="M217" s="43">
        <v>5</v>
      </c>
      <c r="N217" s="51">
        <v>144</v>
      </c>
      <c r="O217" s="15">
        <v>34987.72277227723</v>
      </c>
      <c r="P217" s="15">
        <v>46963.960396039583</v>
      </c>
      <c r="Q217" s="15">
        <v>62361.980198019795</v>
      </c>
      <c r="R217" s="15">
        <v>63217.425742574262</v>
      </c>
      <c r="S217" s="54">
        <v>114544.15841584152</v>
      </c>
      <c r="T217" s="51">
        <v>9980.1980198019792</v>
      </c>
      <c r="U217" s="51">
        <v>143</v>
      </c>
      <c r="V217" s="51"/>
      <c r="W217" s="51"/>
      <c r="X217" s="51"/>
      <c r="Y217" s="33"/>
    </row>
    <row r="218" spans="2:25" ht="24.75" hidden="1" customHeight="1" thickTop="1" thickBot="1">
      <c r="B218" s="61">
        <f t="shared" si="19"/>
        <v>218</v>
      </c>
      <c r="C218" s="17">
        <v>0.6</v>
      </c>
      <c r="D218" s="163">
        <f t="shared" si="20"/>
        <v>0.5</v>
      </c>
      <c r="L218" s="59" t="s">
        <v>179</v>
      </c>
      <c r="M218" s="43">
        <v>5</v>
      </c>
      <c r="N218" s="51">
        <v>145</v>
      </c>
      <c r="O218" s="15">
        <v>35230.693069306937</v>
      </c>
      <c r="P218" s="15">
        <v>47290.099009900965</v>
      </c>
      <c r="Q218" s="15">
        <v>62795.04950495049</v>
      </c>
      <c r="R218" s="15">
        <v>63656.435643564357</v>
      </c>
      <c r="S218" s="54">
        <v>115339.60396039597</v>
      </c>
      <c r="T218" s="51">
        <v>10049.504950495049</v>
      </c>
      <c r="U218" s="51">
        <v>144</v>
      </c>
      <c r="V218" s="51"/>
      <c r="W218" s="51"/>
      <c r="X218" s="51"/>
      <c r="Y218" s="33"/>
    </row>
    <row r="219" spans="2:25" ht="24.75" hidden="1" customHeight="1" thickTop="1" thickBot="1">
      <c r="B219" s="61">
        <f t="shared" si="19"/>
        <v>219</v>
      </c>
      <c r="C219" s="17">
        <v>0.6</v>
      </c>
      <c r="D219" s="163">
        <f t="shared" si="20"/>
        <v>0.5</v>
      </c>
      <c r="L219" s="59" t="s">
        <v>180</v>
      </c>
      <c r="M219" s="43">
        <v>5</v>
      </c>
      <c r="N219" s="51">
        <v>146</v>
      </c>
      <c r="O219" s="15">
        <v>35473.663366336637</v>
      </c>
      <c r="P219" s="15">
        <v>47616.237623762354</v>
      </c>
      <c r="Q219" s="15">
        <v>63228.118811881177</v>
      </c>
      <c r="R219" s="15">
        <v>64095.445544554459</v>
      </c>
      <c r="S219" s="54">
        <v>116135.04950495042</v>
      </c>
      <c r="T219" s="51">
        <v>10118.811881188118</v>
      </c>
      <c r="U219" s="51">
        <v>145</v>
      </c>
      <c r="V219" s="51"/>
      <c r="W219" s="51"/>
      <c r="X219" s="51"/>
      <c r="Y219" s="33"/>
    </row>
    <row r="220" spans="2:25" ht="24.75" hidden="1" customHeight="1" thickTop="1" thickBot="1">
      <c r="B220" s="61">
        <f t="shared" si="19"/>
        <v>220</v>
      </c>
      <c r="C220" s="17">
        <v>0.6</v>
      </c>
      <c r="D220" s="163">
        <f t="shared" si="20"/>
        <v>0.5</v>
      </c>
      <c r="L220" s="59" t="s">
        <v>181</v>
      </c>
      <c r="M220" s="43">
        <v>5</v>
      </c>
      <c r="N220" s="51">
        <v>147</v>
      </c>
      <c r="O220" s="15">
        <v>35716.633663366345</v>
      </c>
      <c r="P220" s="15">
        <v>47942.376237623736</v>
      </c>
      <c r="Q220" s="15">
        <v>63661.188118811871</v>
      </c>
      <c r="R220" s="15">
        <v>64534.455445544554</v>
      </c>
      <c r="S220" s="54">
        <v>116930.49504950488</v>
      </c>
      <c r="T220" s="51">
        <v>10188.118811881188</v>
      </c>
      <c r="U220" s="51">
        <v>146</v>
      </c>
      <c r="V220" s="51"/>
      <c r="W220" s="51"/>
      <c r="X220" s="51"/>
      <c r="Y220" s="33"/>
    </row>
    <row r="221" spans="2:25" ht="24.75" hidden="1" customHeight="1" thickTop="1" thickBot="1">
      <c r="B221" s="61">
        <f t="shared" si="19"/>
        <v>221</v>
      </c>
      <c r="C221" s="17">
        <v>0.6</v>
      </c>
      <c r="D221" s="163">
        <f t="shared" si="20"/>
        <v>0.5</v>
      </c>
      <c r="L221" s="59" t="s">
        <v>182</v>
      </c>
      <c r="M221" s="43">
        <v>5</v>
      </c>
      <c r="N221" s="51">
        <v>148</v>
      </c>
      <c r="O221" s="15">
        <v>35959.603960396045</v>
      </c>
      <c r="P221" s="15">
        <v>48268.514851485124</v>
      </c>
      <c r="Q221" s="15">
        <v>64094.257425742566</v>
      </c>
      <c r="R221" s="15">
        <v>64973.465346534656</v>
      </c>
      <c r="S221" s="54">
        <v>117725.94059405933</v>
      </c>
      <c r="T221" s="51">
        <v>10257.425742574256</v>
      </c>
      <c r="U221" s="51">
        <v>147</v>
      </c>
      <c r="V221" s="51"/>
      <c r="W221" s="51"/>
      <c r="X221" s="51"/>
      <c r="Y221" s="33"/>
    </row>
    <row r="222" spans="2:25" ht="24.75" hidden="1" customHeight="1" thickTop="1" thickBot="1">
      <c r="B222" s="61">
        <f t="shared" si="19"/>
        <v>222</v>
      </c>
      <c r="C222" s="17">
        <v>0.6</v>
      </c>
      <c r="D222" s="163">
        <f t="shared" si="20"/>
        <v>0.5</v>
      </c>
      <c r="L222" s="59" t="s">
        <v>183</v>
      </c>
      <c r="M222" s="43">
        <v>5</v>
      </c>
      <c r="N222" s="51">
        <v>149</v>
      </c>
      <c r="O222" s="15">
        <v>36202.574257425746</v>
      </c>
      <c r="P222" s="15">
        <v>48594.653465346513</v>
      </c>
      <c r="Q222" s="15">
        <v>64527.32673267326</v>
      </c>
      <c r="R222" s="15">
        <v>65412.475247524751</v>
      </c>
      <c r="S222" s="54">
        <v>118521.38613861379</v>
      </c>
      <c r="T222" s="51">
        <v>10326.732673267326</v>
      </c>
      <c r="U222" s="51">
        <v>148</v>
      </c>
      <c r="V222" s="51"/>
      <c r="W222" s="51"/>
      <c r="X222" s="51"/>
      <c r="Y222" s="33"/>
    </row>
    <row r="223" spans="2:25" ht="24.75" hidden="1" customHeight="1" thickTop="1" thickBot="1">
      <c r="B223" s="61">
        <f t="shared" si="19"/>
        <v>223</v>
      </c>
      <c r="C223" s="17">
        <v>0.6</v>
      </c>
      <c r="D223" s="163">
        <f t="shared" si="20"/>
        <v>0.5</v>
      </c>
      <c r="L223" s="59" t="s">
        <v>184</v>
      </c>
      <c r="M223" s="43">
        <v>5</v>
      </c>
      <c r="N223" s="51">
        <v>150</v>
      </c>
      <c r="O223" s="15">
        <v>36445.544554455453</v>
      </c>
      <c r="P223" s="15">
        <v>48920.792079207895</v>
      </c>
      <c r="Q223" s="15">
        <v>64960.396039603955</v>
      </c>
      <c r="R223" s="15">
        <v>65851.485148514854</v>
      </c>
      <c r="S223" s="54">
        <v>119316.83168316825</v>
      </c>
      <c r="T223" s="51">
        <v>10396.039603960397</v>
      </c>
      <c r="U223" s="51">
        <v>149</v>
      </c>
      <c r="V223" s="51"/>
      <c r="W223" s="51"/>
      <c r="X223" s="51"/>
      <c r="Y223" s="33"/>
    </row>
    <row r="224" spans="2:25" ht="24.75" hidden="1" customHeight="1" thickTop="1" thickBot="1">
      <c r="B224" s="61">
        <f t="shared" si="19"/>
        <v>224</v>
      </c>
      <c r="C224" s="17">
        <v>0.6</v>
      </c>
      <c r="D224" s="163">
        <f t="shared" si="20"/>
        <v>0.5</v>
      </c>
      <c r="L224" s="59" t="s">
        <v>185</v>
      </c>
      <c r="M224" s="43">
        <v>5</v>
      </c>
      <c r="N224" s="51">
        <v>151</v>
      </c>
      <c r="O224" s="15">
        <v>36688.514851485153</v>
      </c>
      <c r="P224" s="15">
        <v>49246.930693069284</v>
      </c>
      <c r="Q224" s="15">
        <v>65393.465346534649</v>
      </c>
      <c r="R224" s="15">
        <v>66290.495049504956</v>
      </c>
      <c r="S224" s="54">
        <v>120112.2772277227</v>
      </c>
      <c r="T224" s="51">
        <v>10465.346534653465</v>
      </c>
      <c r="U224" s="51">
        <v>150</v>
      </c>
      <c r="V224" s="51"/>
      <c r="W224" s="51"/>
      <c r="X224" s="51"/>
      <c r="Y224" s="33"/>
    </row>
    <row r="225" spans="2:25" ht="24.75" hidden="1" customHeight="1" thickTop="1" thickBot="1">
      <c r="B225" s="61">
        <f t="shared" si="19"/>
        <v>225</v>
      </c>
      <c r="C225" s="17">
        <v>0.6</v>
      </c>
      <c r="D225" s="163">
        <f t="shared" si="20"/>
        <v>0.5</v>
      </c>
      <c r="L225" s="59" t="s">
        <v>186</v>
      </c>
      <c r="M225" s="43">
        <v>1</v>
      </c>
      <c r="N225" s="51">
        <v>152</v>
      </c>
      <c r="O225" s="15">
        <v>36931.485148514854</v>
      </c>
      <c r="P225" s="15">
        <v>49573.069306930665</v>
      </c>
      <c r="Q225" s="15">
        <v>65826.534653465336</v>
      </c>
      <c r="R225" s="15">
        <v>66729.504950495058</v>
      </c>
      <c r="S225" s="54">
        <v>120907.72277227715</v>
      </c>
      <c r="T225" s="51">
        <v>10534.653465346535</v>
      </c>
      <c r="U225" s="51">
        <v>151</v>
      </c>
      <c r="V225" s="51"/>
      <c r="W225" s="51"/>
      <c r="X225" s="51"/>
      <c r="Y225" s="33"/>
    </row>
    <row r="226" spans="2:25" ht="24.75" hidden="1" customHeight="1" thickTop="1" thickBot="1">
      <c r="B226" s="61">
        <f t="shared" si="19"/>
        <v>226</v>
      </c>
      <c r="C226" s="17">
        <v>0.6</v>
      </c>
      <c r="D226" s="163">
        <f t="shared" si="20"/>
        <v>0.5</v>
      </c>
      <c r="L226" s="59" t="s">
        <v>187</v>
      </c>
      <c r="M226" s="43">
        <v>5</v>
      </c>
      <c r="N226" s="51">
        <v>153</v>
      </c>
      <c r="O226" s="15">
        <v>37174.455445544561</v>
      </c>
      <c r="P226" s="15">
        <v>49899.207920792054</v>
      </c>
      <c r="Q226" s="15">
        <v>66259.603960396038</v>
      </c>
      <c r="R226" s="15">
        <v>67168.514851485146</v>
      </c>
      <c r="S226" s="54">
        <v>121703.16831683161</v>
      </c>
      <c r="T226" s="51">
        <v>10603.960396039603</v>
      </c>
      <c r="U226" s="51">
        <v>152</v>
      </c>
      <c r="V226" s="51"/>
      <c r="W226" s="51"/>
      <c r="X226" s="51"/>
      <c r="Y226" s="33"/>
    </row>
    <row r="227" spans="2:25" ht="24.75" hidden="1" customHeight="1" thickTop="1" thickBot="1">
      <c r="B227" s="61">
        <f t="shared" si="19"/>
        <v>227</v>
      </c>
      <c r="C227" s="17">
        <v>0.6</v>
      </c>
      <c r="D227" s="163">
        <f t="shared" si="20"/>
        <v>0.5</v>
      </c>
      <c r="L227" s="59" t="s">
        <v>188</v>
      </c>
      <c r="M227" s="43">
        <v>5</v>
      </c>
      <c r="N227" s="51">
        <v>154</v>
      </c>
      <c r="O227" s="15">
        <v>37417.425742574262</v>
      </c>
      <c r="P227" s="15">
        <v>50225.346534653443</v>
      </c>
      <c r="Q227" s="15">
        <v>66692.673267326725</v>
      </c>
      <c r="R227" s="15">
        <v>67607.524752475249</v>
      </c>
      <c r="S227" s="54">
        <v>122498.61386138607</v>
      </c>
      <c r="T227" s="51">
        <v>10673.267326732674</v>
      </c>
      <c r="U227" s="51">
        <v>153</v>
      </c>
      <c r="V227" s="51"/>
      <c r="W227" s="51"/>
      <c r="X227" s="51"/>
      <c r="Y227" s="33"/>
    </row>
    <row r="228" spans="2:25" ht="24.75" hidden="1" customHeight="1" thickTop="1" thickBot="1">
      <c r="B228" s="61">
        <f t="shared" si="19"/>
        <v>228</v>
      </c>
      <c r="C228" s="17">
        <v>0.6</v>
      </c>
      <c r="D228" s="163">
        <f t="shared" si="20"/>
        <v>0.5</v>
      </c>
      <c r="L228" s="59" t="s">
        <v>189</v>
      </c>
      <c r="M228" s="43">
        <v>2</v>
      </c>
      <c r="N228" s="51">
        <v>155</v>
      </c>
      <c r="O228" s="15">
        <v>37660.396039603969</v>
      </c>
      <c r="P228" s="15">
        <v>50551.485148514825</v>
      </c>
      <c r="Q228" s="15">
        <v>67125.742574257412</v>
      </c>
      <c r="R228" s="15">
        <v>68046.534653465351</v>
      </c>
      <c r="S228" s="54">
        <v>123294.05940594051</v>
      </c>
      <c r="T228" s="51">
        <v>10742.574257425742</v>
      </c>
      <c r="U228" s="51">
        <v>154</v>
      </c>
      <c r="V228" s="51"/>
      <c r="W228" s="51"/>
      <c r="X228" s="51"/>
      <c r="Y228" s="33"/>
    </row>
    <row r="229" spans="2:25" ht="24.75" hidden="1" customHeight="1" thickTop="1" thickBot="1">
      <c r="B229" s="61">
        <f t="shared" si="19"/>
        <v>229</v>
      </c>
      <c r="C229" s="17">
        <v>0.6</v>
      </c>
      <c r="D229" s="163">
        <f t="shared" si="20"/>
        <v>0.5</v>
      </c>
      <c r="L229" s="59" t="s">
        <v>190</v>
      </c>
      <c r="M229" s="43">
        <v>5</v>
      </c>
      <c r="N229" s="51">
        <v>156</v>
      </c>
      <c r="O229" s="15">
        <v>37903.36633663367</v>
      </c>
      <c r="P229" s="15">
        <v>50877.623762376214</v>
      </c>
      <c r="Q229" s="15">
        <v>67558.811881188114</v>
      </c>
      <c r="R229" s="15">
        <v>68485.544554455453</v>
      </c>
      <c r="S229" s="54">
        <v>124089.50495049497</v>
      </c>
      <c r="T229" s="51">
        <v>10811.881188118812</v>
      </c>
      <c r="U229" s="51">
        <v>155</v>
      </c>
      <c r="V229" s="51"/>
      <c r="W229" s="51"/>
      <c r="X229" s="51"/>
      <c r="Y229" s="33"/>
    </row>
    <row r="230" spans="2:25" ht="24.75" hidden="1" customHeight="1" thickTop="1" thickBot="1">
      <c r="B230" s="61">
        <f t="shared" si="19"/>
        <v>230</v>
      </c>
      <c r="C230" s="17">
        <v>0.6</v>
      </c>
      <c r="D230" s="163">
        <f t="shared" si="20"/>
        <v>0.5</v>
      </c>
      <c r="L230" s="59" t="s">
        <v>191</v>
      </c>
      <c r="M230" s="43">
        <v>5</v>
      </c>
      <c r="N230" s="51">
        <v>157</v>
      </c>
      <c r="O230" s="15">
        <v>38146.33663366337</v>
      </c>
      <c r="P230" s="15">
        <v>51203.762376237595</v>
      </c>
      <c r="Q230" s="15">
        <v>67991.881188118801</v>
      </c>
      <c r="R230" s="15">
        <v>68924.554455445541</v>
      </c>
      <c r="S230" s="54">
        <v>124884.95049504943</v>
      </c>
      <c r="T230" s="51">
        <v>10881.18811881188</v>
      </c>
      <c r="U230" s="51">
        <v>156</v>
      </c>
      <c r="V230" s="51"/>
      <c r="W230" s="51"/>
      <c r="X230" s="51"/>
      <c r="Y230" s="33"/>
    </row>
    <row r="231" spans="2:25" ht="24.75" hidden="1" customHeight="1" thickTop="1" thickBot="1">
      <c r="B231" s="61">
        <f t="shared" si="19"/>
        <v>231</v>
      </c>
      <c r="C231" s="17">
        <v>0.6</v>
      </c>
      <c r="D231" s="163">
        <f t="shared" si="20"/>
        <v>0.5</v>
      </c>
      <c r="L231" s="59" t="s">
        <v>192</v>
      </c>
      <c r="M231" s="43">
        <v>5</v>
      </c>
      <c r="N231" s="51">
        <v>158</v>
      </c>
      <c r="O231" s="15">
        <v>38389.306930693077</v>
      </c>
      <c r="P231" s="15">
        <v>51529.900990098984</v>
      </c>
      <c r="Q231" s="15">
        <v>68424.950495049503</v>
      </c>
      <c r="R231" s="15">
        <v>69363.564356435643</v>
      </c>
      <c r="S231" s="54">
        <v>125680.39603960389</v>
      </c>
      <c r="T231" s="51">
        <v>10950.495049504951</v>
      </c>
      <c r="U231" s="51">
        <v>157</v>
      </c>
      <c r="V231" s="51"/>
      <c r="W231" s="51"/>
      <c r="X231" s="51"/>
      <c r="Y231" s="33"/>
    </row>
    <row r="232" spans="2:25" ht="24.75" hidden="1" customHeight="1" thickTop="1" thickBot="1">
      <c r="B232" s="61">
        <f t="shared" si="19"/>
        <v>232</v>
      </c>
      <c r="C232" s="17">
        <v>0.6</v>
      </c>
      <c r="D232" s="163">
        <f t="shared" si="20"/>
        <v>0.5</v>
      </c>
      <c r="L232" s="59" t="s">
        <v>193</v>
      </c>
      <c r="M232" s="43">
        <v>5</v>
      </c>
      <c r="N232" s="51">
        <v>159</v>
      </c>
      <c r="O232" s="15">
        <v>38632.277227722778</v>
      </c>
      <c r="P232" s="15">
        <v>51856.039603960373</v>
      </c>
      <c r="Q232" s="15">
        <v>68858.01980198019</v>
      </c>
      <c r="R232" s="15">
        <v>69802.574257425746</v>
      </c>
      <c r="S232" s="54">
        <v>126475.84158415833</v>
      </c>
      <c r="T232" s="51">
        <v>11019.801980198019</v>
      </c>
      <c r="U232" s="51">
        <v>158</v>
      </c>
      <c r="V232" s="51"/>
      <c r="W232" s="51"/>
      <c r="X232" s="51"/>
      <c r="Y232" s="33"/>
    </row>
    <row r="233" spans="2:25" ht="24.75" hidden="1" customHeight="1" thickTop="1" thickBot="1">
      <c r="B233" s="61">
        <f t="shared" si="19"/>
        <v>233</v>
      </c>
      <c r="C233" s="17">
        <v>0.6</v>
      </c>
      <c r="D233" s="163">
        <f t="shared" si="20"/>
        <v>0.5</v>
      </c>
      <c r="L233" s="59" t="s">
        <v>194</v>
      </c>
      <c r="M233" s="43">
        <v>5</v>
      </c>
      <c r="N233" s="51">
        <v>160</v>
      </c>
      <c r="O233" s="15">
        <v>38875.247524752478</v>
      </c>
      <c r="P233" s="15">
        <v>52182.178217821755</v>
      </c>
      <c r="Q233" s="15">
        <v>69291.089108910877</v>
      </c>
      <c r="R233" s="15">
        <v>70241.584158415848</v>
      </c>
      <c r="S233" s="54">
        <v>127271.28712871279</v>
      </c>
      <c r="T233" s="51">
        <v>11089.108910891089</v>
      </c>
      <c r="U233" s="51">
        <v>159</v>
      </c>
      <c r="V233" s="51"/>
      <c r="W233" s="51"/>
      <c r="X233" s="51"/>
      <c r="Y233" s="33"/>
    </row>
    <row r="234" spans="2:25" ht="24.75" hidden="1" customHeight="1" thickTop="1" thickBot="1">
      <c r="B234" s="61">
        <f t="shared" si="19"/>
        <v>234</v>
      </c>
      <c r="C234" s="17">
        <v>0.6</v>
      </c>
      <c r="D234" s="163">
        <f t="shared" si="20"/>
        <v>0.5</v>
      </c>
      <c r="L234" s="59" t="s">
        <v>195</v>
      </c>
      <c r="M234" s="43">
        <v>5</v>
      </c>
      <c r="N234" s="51">
        <v>161</v>
      </c>
      <c r="O234" s="15">
        <v>39118.217821782186</v>
      </c>
      <c r="P234" s="15">
        <v>52508.316831683143</v>
      </c>
      <c r="Q234" s="15">
        <v>69724.158415841579</v>
      </c>
      <c r="R234" s="15">
        <v>70680.59405940595</v>
      </c>
      <c r="S234" s="54">
        <v>128066.73267326725</v>
      </c>
      <c r="T234" s="51">
        <v>11158.415841584158</v>
      </c>
      <c r="U234" s="51">
        <v>160</v>
      </c>
      <c r="V234" s="51"/>
      <c r="W234" s="51"/>
      <c r="X234" s="51"/>
      <c r="Y234" s="33"/>
    </row>
    <row r="235" spans="2:25" ht="24.75" hidden="1" customHeight="1" thickTop="1" thickBot="1">
      <c r="B235" s="61">
        <f t="shared" si="19"/>
        <v>235</v>
      </c>
      <c r="C235" s="17">
        <v>0.6</v>
      </c>
      <c r="D235" s="163">
        <f t="shared" si="20"/>
        <v>0.5</v>
      </c>
      <c r="L235" s="59" t="s">
        <v>196</v>
      </c>
      <c r="M235" s="43">
        <v>5</v>
      </c>
      <c r="N235" s="51">
        <v>162</v>
      </c>
      <c r="O235" s="15">
        <v>39361.188118811886</v>
      </c>
      <c r="P235" s="15">
        <v>52834.455445544525</v>
      </c>
      <c r="Q235" s="15">
        <v>70157.227722772266</v>
      </c>
      <c r="R235" s="15">
        <v>71119.603960396038</v>
      </c>
      <c r="S235" s="54">
        <v>128862.1782178217</v>
      </c>
      <c r="T235" s="51">
        <v>11227.722772277228</v>
      </c>
      <c r="U235" s="51">
        <v>161</v>
      </c>
      <c r="V235" s="51"/>
      <c r="W235" s="51"/>
      <c r="X235" s="51"/>
      <c r="Y235" s="33"/>
    </row>
    <row r="236" spans="2:25" ht="24.75" hidden="1" customHeight="1" thickTop="1" thickBot="1">
      <c r="B236" s="61">
        <f t="shared" si="19"/>
        <v>236</v>
      </c>
      <c r="C236" s="17">
        <v>0.6</v>
      </c>
      <c r="D236" s="163">
        <f t="shared" si="20"/>
        <v>0.5</v>
      </c>
      <c r="L236" s="59" t="s">
        <v>197</v>
      </c>
      <c r="M236" s="43">
        <v>2</v>
      </c>
      <c r="N236" s="51">
        <v>163</v>
      </c>
      <c r="O236" s="15">
        <v>39604.158415841586</v>
      </c>
      <c r="P236" s="15">
        <v>53160.594059405914</v>
      </c>
      <c r="Q236" s="15">
        <v>70590.297029702968</v>
      </c>
      <c r="R236" s="15">
        <v>71558.61386138614</v>
      </c>
      <c r="S236" s="54">
        <v>129657.62376237616</v>
      </c>
      <c r="T236" s="51">
        <v>11297.029702970296</v>
      </c>
      <c r="U236" s="51">
        <v>162</v>
      </c>
      <c r="V236" s="51"/>
      <c r="W236" s="51"/>
      <c r="X236" s="51"/>
      <c r="Y236" s="33"/>
    </row>
    <row r="237" spans="2:25" ht="24.75" hidden="1" customHeight="1" thickTop="1" thickBot="1">
      <c r="B237" s="61">
        <f t="shared" si="19"/>
        <v>237</v>
      </c>
      <c r="C237" s="17">
        <v>0.6</v>
      </c>
      <c r="D237" s="163">
        <f t="shared" si="20"/>
        <v>0.5</v>
      </c>
      <c r="L237" s="59" t="s">
        <v>198</v>
      </c>
      <c r="M237" s="43">
        <v>5</v>
      </c>
      <c r="N237" s="51">
        <v>164</v>
      </c>
      <c r="O237" s="15">
        <v>39847.128712871294</v>
      </c>
      <c r="P237" s="15">
        <v>53486.732673267303</v>
      </c>
      <c r="Q237" s="15">
        <v>71023.366336633655</v>
      </c>
      <c r="R237" s="15">
        <v>71997.623762376243</v>
      </c>
      <c r="S237" s="54">
        <v>130453.06930693061</v>
      </c>
      <c r="T237" s="51">
        <v>11366.336633663366</v>
      </c>
      <c r="U237" s="51">
        <v>163</v>
      </c>
      <c r="V237" s="51"/>
      <c r="W237" s="51"/>
      <c r="X237" s="51"/>
      <c r="Y237" s="33"/>
    </row>
    <row r="238" spans="2:25" ht="24.75" hidden="1" customHeight="1" thickTop="1" thickBot="1">
      <c r="B238" s="61">
        <f t="shared" si="19"/>
        <v>238</v>
      </c>
      <c r="C238" s="17">
        <v>0.6</v>
      </c>
      <c r="D238" s="163">
        <f t="shared" si="20"/>
        <v>0.5</v>
      </c>
      <c r="L238" s="59" t="s">
        <v>202</v>
      </c>
      <c r="M238" s="43">
        <v>5</v>
      </c>
      <c r="N238" s="51">
        <v>165</v>
      </c>
      <c r="O238" s="15">
        <v>40090.099009900994</v>
      </c>
      <c r="P238" s="15">
        <v>53812.871287128684</v>
      </c>
      <c r="Q238" s="15">
        <v>71456.435643564342</v>
      </c>
      <c r="R238" s="15">
        <v>72436.633663366345</v>
      </c>
      <c r="S238" s="54">
        <v>131248.51485148506</v>
      </c>
      <c r="T238" s="51">
        <v>11435.643564356435</v>
      </c>
      <c r="U238" s="51">
        <v>164</v>
      </c>
      <c r="V238" s="51"/>
      <c r="W238" s="51"/>
      <c r="X238" s="51"/>
      <c r="Y238" s="33"/>
    </row>
    <row r="239" spans="2:25" ht="24.75" hidden="1" customHeight="1" thickTop="1" thickBot="1">
      <c r="B239" s="61">
        <f t="shared" si="19"/>
        <v>239</v>
      </c>
      <c r="C239" s="17">
        <v>0.6</v>
      </c>
      <c r="D239" s="163">
        <f t="shared" si="20"/>
        <v>0.5</v>
      </c>
      <c r="L239" s="59" t="s">
        <v>203</v>
      </c>
      <c r="M239" s="43">
        <v>2</v>
      </c>
      <c r="N239" s="51">
        <v>166</v>
      </c>
      <c r="O239" s="15">
        <v>40333.069306930702</v>
      </c>
      <c r="P239" s="15">
        <v>54139.009900990073</v>
      </c>
      <c r="Q239" s="15">
        <v>71889.504950495044</v>
      </c>
      <c r="R239" s="15">
        <v>72875.643564356433</v>
      </c>
      <c r="S239" s="54">
        <v>132043.96039603953</v>
      </c>
      <c r="T239" s="51">
        <v>11504.950495049505</v>
      </c>
      <c r="U239" s="51">
        <v>165</v>
      </c>
      <c r="V239" s="51"/>
      <c r="W239" s="51"/>
      <c r="X239" s="51"/>
      <c r="Y239" s="33"/>
    </row>
    <row r="240" spans="2:25" ht="24.75" hidden="1" customHeight="1" thickTop="1" thickBot="1">
      <c r="B240" s="61">
        <f t="shared" si="19"/>
        <v>240</v>
      </c>
      <c r="C240" s="17">
        <v>0.6</v>
      </c>
      <c r="D240" s="163">
        <f t="shared" si="20"/>
        <v>0.5</v>
      </c>
      <c r="L240" s="59" t="s">
        <v>204</v>
      </c>
      <c r="M240" s="43">
        <v>5</v>
      </c>
      <c r="N240" s="51">
        <v>167</v>
      </c>
      <c r="O240" s="15">
        <v>40576.039603960402</v>
      </c>
      <c r="P240" s="15">
        <v>54465.148514851455</v>
      </c>
      <c r="Q240" s="15">
        <v>72322.574257425731</v>
      </c>
      <c r="R240" s="15">
        <v>73314.653465346535</v>
      </c>
      <c r="S240" s="54">
        <v>132839.40594059398</v>
      </c>
      <c r="T240" s="51">
        <v>11574.257425742573</v>
      </c>
      <c r="U240" s="51">
        <v>166</v>
      </c>
      <c r="V240" s="51"/>
      <c r="W240" s="51"/>
      <c r="X240" s="51"/>
      <c r="Y240" s="33"/>
    </row>
    <row r="241" spans="2:25" ht="24.75" hidden="1" customHeight="1" thickTop="1" thickBot="1">
      <c r="B241" s="61">
        <f t="shared" si="19"/>
        <v>241</v>
      </c>
      <c r="C241" s="17">
        <v>0.6</v>
      </c>
      <c r="D241" s="163">
        <f t="shared" si="20"/>
        <v>0.5</v>
      </c>
      <c r="L241" s="59" t="s">
        <v>205</v>
      </c>
      <c r="M241" s="43">
        <v>5</v>
      </c>
      <c r="N241" s="51">
        <v>168</v>
      </c>
      <c r="O241" s="15">
        <v>40819.009900990102</v>
      </c>
      <c r="P241" s="15">
        <v>54791.287128712844</v>
      </c>
      <c r="Q241" s="15">
        <v>72755.643564356433</v>
      </c>
      <c r="R241" s="15">
        <v>73753.663366336637</v>
      </c>
      <c r="S241" s="54">
        <v>133634.85148514842</v>
      </c>
      <c r="T241" s="51">
        <v>11643.564356435643</v>
      </c>
      <c r="U241" s="51">
        <v>167</v>
      </c>
      <c r="V241" s="51"/>
      <c r="W241" s="51"/>
      <c r="X241" s="51"/>
      <c r="Y241" s="33"/>
    </row>
    <row r="242" spans="2:25" ht="24.75" hidden="1" customHeight="1" thickTop="1" thickBot="1">
      <c r="B242" s="61">
        <f t="shared" si="19"/>
        <v>242</v>
      </c>
      <c r="C242" s="17">
        <v>0.6</v>
      </c>
      <c r="D242" s="163">
        <f t="shared" si="20"/>
        <v>0.5</v>
      </c>
      <c r="L242" s="59" t="s">
        <v>206</v>
      </c>
      <c r="M242" s="43">
        <v>5</v>
      </c>
      <c r="N242" s="51">
        <v>169</v>
      </c>
      <c r="O242" s="15">
        <v>41061.98019801981</v>
      </c>
      <c r="P242" s="15">
        <v>55117.425742574233</v>
      </c>
      <c r="Q242" s="15">
        <v>73188.71287128712</v>
      </c>
      <c r="R242" s="15">
        <v>74192.67326732674</v>
      </c>
      <c r="S242" s="54">
        <v>134430.2970297029</v>
      </c>
      <c r="T242" s="51">
        <v>11712.871287128712</v>
      </c>
      <c r="U242" s="51">
        <v>168</v>
      </c>
      <c r="V242" s="51"/>
      <c r="W242" s="51"/>
      <c r="X242" s="51"/>
      <c r="Y242" s="33"/>
    </row>
    <row r="243" spans="2:25" ht="24.75" hidden="1" customHeight="1" thickTop="1" thickBot="1">
      <c r="B243" s="61">
        <f t="shared" si="19"/>
        <v>243</v>
      </c>
      <c r="C243" s="17">
        <v>0.6</v>
      </c>
      <c r="D243" s="163">
        <f t="shared" si="20"/>
        <v>0.5</v>
      </c>
      <c r="L243" s="59" t="s">
        <v>207</v>
      </c>
      <c r="M243" s="43">
        <v>5</v>
      </c>
      <c r="N243" s="51">
        <v>170</v>
      </c>
      <c r="O243" s="15">
        <v>41304.95049504951</v>
      </c>
      <c r="P243" s="15">
        <v>55443.564356435614</v>
      </c>
      <c r="Q243" s="15">
        <v>73621.782178217807</v>
      </c>
      <c r="R243" s="15">
        <v>74631.683168316828</v>
      </c>
      <c r="S243" s="54">
        <v>135225.74257425734</v>
      </c>
      <c r="T243" s="51">
        <v>11782.178217821782</v>
      </c>
      <c r="U243" s="51">
        <v>169</v>
      </c>
      <c r="V243" s="51"/>
      <c r="W243" s="51"/>
      <c r="X243" s="51"/>
      <c r="Y243" s="33"/>
    </row>
    <row r="244" spans="2:25" ht="24.75" hidden="1" customHeight="1" thickTop="1" thickBot="1">
      <c r="B244" s="61">
        <f t="shared" si="19"/>
        <v>244</v>
      </c>
      <c r="C244" s="17">
        <v>0.6</v>
      </c>
      <c r="D244" s="163">
        <f t="shared" si="20"/>
        <v>0.5</v>
      </c>
      <c r="L244" s="59" t="s">
        <v>208</v>
      </c>
      <c r="M244" s="43">
        <v>5</v>
      </c>
      <c r="N244" s="51">
        <v>171</v>
      </c>
      <c r="O244" s="15">
        <v>41547.920792079211</v>
      </c>
      <c r="P244" s="15">
        <v>55769.702970297003</v>
      </c>
      <c r="Q244" s="15">
        <v>74054.851485148509</v>
      </c>
      <c r="R244" s="15">
        <v>75070.69306930693</v>
      </c>
      <c r="S244" s="54">
        <v>136021.18811881178</v>
      </c>
      <c r="T244" s="51">
        <v>11851.485148514852</v>
      </c>
      <c r="U244" s="51">
        <v>170</v>
      </c>
      <c r="V244" s="51"/>
      <c r="W244" s="51"/>
      <c r="X244" s="51"/>
      <c r="Y244" s="33"/>
    </row>
    <row r="245" spans="2:25" ht="24.75" hidden="1" customHeight="1" thickTop="1" thickBot="1">
      <c r="B245" s="61">
        <f t="shared" si="19"/>
        <v>245</v>
      </c>
      <c r="C245" s="17">
        <v>0.6</v>
      </c>
      <c r="D245" s="163">
        <f t="shared" si="20"/>
        <v>0.5</v>
      </c>
      <c r="L245" s="59" t="s">
        <v>209</v>
      </c>
      <c r="M245" s="43">
        <v>5</v>
      </c>
      <c r="N245" s="51">
        <v>172</v>
      </c>
      <c r="O245" s="15">
        <v>41790.891089108918</v>
      </c>
      <c r="P245" s="15">
        <v>56095.841584158385</v>
      </c>
      <c r="Q245" s="15">
        <v>74487.920792079196</v>
      </c>
      <c r="R245" s="15">
        <v>75509.702970297032</v>
      </c>
      <c r="S245" s="54">
        <v>136816.63366336626</v>
      </c>
      <c r="T245" s="51">
        <v>11920.79207920792</v>
      </c>
      <c r="U245" s="51">
        <v>171</v>
      </c>
      <c r="V245" s="51"/>
      <c r="W245" s="51"/>
      <c r="X245" s="51"/>
      <c r="Y245" s="33"/>
    </row>
    <row r="246" spans="2:25" ht="24.75" hidden="1" customHeight="1" thickTop="1" thickBot="1">
      <c r="B246" s="61">
        <f t="shared" si="19"/>
        <v>246</v>
      </c>
      <c r="C246" s="17">
        <v>0.6</v>
      </c>
      <c r="D246" s="163">
        <f t="shared" si="20"/>
        <v>0.5</v>
      </c>
      <c r="L246" s="59" t="s">
        <v>210</v>
      </c>
      <c r="M246" s="43">
        <v>5</v>
      </c>
      <c r="N246" s="51">
        <v>173</v>
      </c>
      <c r="O246" s="15">
        <v>42033.861386138618</v>
      </c>
      <c r="P246" s="15">
        <v>56421.980198019774</v>
      </c>
      <c r="Q246" s="15">
        <v>74920.990099009898</v>
      </c>
      <c r="R246" s="15">
        <v>75948.712871287134</v>
      </c>
      <c r="S246" s="54">
        <v>137612.0792079207</v>
      </c>
      <c r="T246" s="51">
        <v>11990.09900990099</v>
      </c>
      <c r="U246" s="51">
        <v>172</v>
      </c>
      <c r="V246" s="51"/>
      <c r="W246" s="51"/>
      <c r="X246" s="51"/>
      <c r="Y246" s="33"/>
    </row>
    <row r="247" spans="2:25" ht="24.75" hidden="1" customHeight="1" thickTop="1" thickBot="1">
      <c r="B247" s="61">
        <f t="shared" si="19"/>
        <v>247</v>
      </c>
      <c r="C247" s="17">
        <v>0.6</v>
      </c>
      <c r="D247" s="163">
        <f t="shared" si="20"/>
        <v>0.5</v>
      </c>
      <c r="L247" s="59" t="s">
        <v>211</v>
      </c>
      <c r="M247" s="43">
        <v>5</v>
      </c>
      <c r="N247" s="51">
        <v>174</v>
      </c>
      <c r="O247" s="15">
        <v>42276.831683168326</v>
      </c>
      <c r="P247" s="15">
        <v>56748.118811881162</v>
      </c>
      <c r="Q247" s="15">
        <v>75354.059405940585</v>
      </c>
      <c r="R247" s="15">
        <v>76387.722772277237</v>
      </c>
      <c r="S247" s="54">
        <v>138407.52475247518</v>
      </c>
      <c r="T247" s="51">
        <v>12059.405940594059</v>
      </c>
      <c r="U247" s="51">
        <v>173</v>
      </c>
      <c r="V247" s="51"/>
      <c r="W247" s="51"/>
      <c r="X247" s="51"/>
      <c r="Y247" s="33"/>
    </row>
    <row r="248" spans="2:25" ht="24.75" hidden="1" customHeight="1" thickTop="1" thickBot="1">
      <c r="B248" s="61">
        <f t="shared" si="19"/>
        <v>248</v>
      </c>
      <c r="C248" s="17">
        <v>0.6</v>
      </c>
      <c r="D248" s="163">
        <f t="shared" si="20"/>
        <v>0.5</v>
      </c>
      <c r="L248" s="59" t="s">
        <v>212</v>
      </c>
      <c r="M248" s="43">
        <v>4</v>
      </c>
      <c r="N248" s="51">
        <v>175</v>
      </c>
      <c r="O248" s="15">
        <v>42519.801980198026</v>
      </c>
      <c r="P248" s="15">
        <v>57074.257425742544</v>
      </c>
      <c r="Q248" s="15">
        <v>75787.128712871272</v>
      </c>
      <c r="R248" s="15">
        <v>76826.732673267325</v>
      </c>
      <c r="S248" s="54">
        <v>139202.97029702962</v>
      </c>
      <c r="T248" s="51">
        <v>12128.712871287129</v>
      </c>
      <c r="U248" s="51">
        <v>174</v>
      </c>
      <c r="V248" s="51"/>
      <c r="W248" s="51"/>
      <c r="X248" s="51"/>
      <c r="Y248" s="33"/>
    </row>
    <row r="249" spans="2:25" ht="24.75" hidden="1" customHeight="1" thickTop="1" thickBot="1">
      <c r="B249" s="61">
        <f t="shared" si="19"/>
        <v>249</v>
      </c>
      <c r="C249" s="17">
        <v>0.6</v>
      </c>
      <c r="D249" s="163">
        <f t="shared" si="20"/>
        <v>0.5</v>
      </c>
      <c r="L249" s="59" t="s">
        <v>213</v>
      </c>
      <c r="M249" s="43">
        <v>3</v>
      </c>
      <c r="N249" s="51">
        <v>176</v>
      </c>
      <c r="O249" s="15">
        <v>42762.772277227727</v>
      </c>
      <c r="P249" s="15">
        <v>57400.396039603933</v>
      </c>
      <c r="Q249" s="15">
        <v>76220.198019801974</v>
      </c>
      <c r="R249" s="15">
        <v>77265.742574257427</v>
      </c>
      <c r="S249" s="54">
        <v>139998.41584158406</v>
      </c>
      <c r="T249" s="51">
        <v>12198.019801980197</v>
      </c>
      <c r="U249" s="51">
        <v>175</v>
      </c>
      <c r="V249" s="51"/>
      <c r="W249" s="51"/>
      <c r="X249" s="51"/>
      <c r="Y249" s="33"/>
    </row>
    <row r="250" spans="2:25" ht="24.75" hidden="1" customHeight="1" thickTop="1" thickBot="1">
      <c r="B250" s="61">
        <f t="shared" si="19"/>
        <v>250</v>
      </c>
      <c r="C250" s="17">
        <v>0.6</v>
      </c>
      <c r="D250" s="163">
        <f t="shared" si="20"/>
        <v>0.5</v>
      </c>
      <c r="L250" s="59" t="s">
        <v>214</v>
      </c>
      <c r="M250" s="43">
        <v>5</v>
      </c>
      <c r="N250" s="51">
        <v>177</v>
      </c>
      <c r="O250" s="15">
        <v>43005.742574257434</v>
      </c>
      <c r="P250" s="15">
        <v>57726.534653465314</v>
      </c>
      <c r="Q250" s="15">
        <v>76653.267326732661</v>
      </c>
      <c r="R250" s="15">
        <v>77704.752475247529</v>
      </c>
      <c r="S250" s="54">
        <v>140793.86138613854</v>
      </c>
      <c r="T250" s="51">
        <v>12267.326732673268</v>
      </c>
      <c r="U250" s="51">
        <v>176</v>
      </c>
      <c r="V250" s="51"/>
      <c r="W250" s="51"/>
      <c r="X250" s="51"/>
      <c r="Y250" s="33"/>
    </row>
    <row r="251" spans="2:25" ht="24.75" hidden="1" customHeight="1" thickTop="1" thickBot="1">
      <c r="B251" s="61">
        <f t="shared" si="19"/>
        <v>251</v>
      </c>
      <c r="C251" s="17">
        <v>0.6</v>
      </c>
      <c r="D251" s="163">
        <f t="shared" si="20"/>
        <v>0.5</v>
      </c>
      <c r="L251" s="59" t="s">
        <v>215</v>
      </c>
      <c r="M251" s="43">
        <v>5</v>
      </c>
      <c r="N251" s="51">
        <v>178</v>
      </c>
      <c r="O251" s="15">
        <v>43248.712871287134</v>
      </c>
      <c r="P251" s="15">
        <v>58052.673267326703</v>
      </c>
      <c r="Q251" s="15">
        <v>77086.336633663363</v>
      </c>
      <c r="R251" s="15">
        <v>78143.762376237632</v>
      </c>
      <c r="S251" s="54">
        <v>141589.30693069298</v>
      </c>
      <c r="T251" s="51">
        <v>12336.633663366336</v>
      </c>
      <c r="U251" s="51">
        <v>177</v>
      </c>
      <c r="V251" s="51"/>
      <c r="W251" s="51"/>
      <c r="X251" s="51"/>
      <c r="Y251" s="33"/>
    </row>
    <row r="252" spans="2:25" ht="24.75" hidden="1" customHeight="1" thickTop="1" thickBot="1">
      <c r="B252" s="61">
        <f t="shared" si="19"/>
        <v>252</v>
      </c>
      <c r="C252" s="17">
        <v>0.6</v>
      </c>
      <c r="D252" s="163">
        <f t="shared" si="20"/>
        <v>0.5</v>
      </c>
      <c r="L252" s="59" t="s">
        <v>216</v>
      </c>
      <c r="M252" s="43">
        <v>5</v>
      </c>
      <c r="N252" s="51">
        <v>179</v>
      </c>
      <c r="O252" s="15">
        <v>43491.683168316835</v>
      </c>
      <c r="P252" s="15">
        <v>58378.811881188092</v>
      </c>
      <c r="Q252" s="15">
        <v>77519.40594059405</v>
      </c>
      <c r="R252" s="15">
        <v>78582.772277227719</v>
      </c>
      <c r="S252" s="54">
        <v>142384.75247524743</v>
      </c>
      <c r="T252" s="51">
        <v>12405.940594059406</v>
      </c>
      <c r="U252" s="51">
        <v>178</v>
      </c>
      <c r="V252" s="51"/>
      <c r="W252" s="51"/>
      <c r="X252" s="51"/>
      <c r="Y252" s="33"/>
    </row>
    <row r="253" spans="2:25" ht="24.75" hidden="1" customHeight="1" thickTop="1" thickBot="1">
      <c r="B253" s="61">
        <f t="shared" si="19"/>
        <v>253</v>
      </c>
      <c r="C253" s="17">
        <v>0.6</v>
      </c>
      <c r="D253" s="163">
        <f t="shared" si="20"/>
        <v>0.5</v>
      </c>
      <c r="L253" s="59" t="s">
        <v>217</v>
      </c>
      <c r="M253" s="43">
        <v>5</v>
      </c>
      <c r="N253" s="51">
        <v>180</v>
      </c>
      <c r="O253" s="15">
        <v>43734.653465346542</v>
      </c>
      <c r="P253" s="15">
        <v>58704.950495049474</v>
      </c>
      <c r="Q253" s="15">
        <v>77952.475247524737</v>
      </c>
      <c r="R253" s="15">
        <v>79021.782178217822</v>
      </c>
      <c r="S253" s="54">
        <v>143180.1980198019</v>
      </c>
      <c r="T253" s="51">
        <v>12475.247524752474</v>
      </c>
      <c r="U253" s="51">
        <v>179</v>
      </c>
      <c r="V253" s="51"/>
      <c r="W253" s="51"/>
      <c r="X253" s="51"/>
      <c r="Y253" s="33"/>
    </row>
    <row r="254" spans="2:25" ht="24.75" hidden="1" customHeight="1" thickTop="1" thickBot="1">
      <c r="B254" s="61">
        <f t="shared" si="19"/>
        <v>254</v>
      </c>
      <c r="C254" s="17">
        <v>0.6</v>
      </c>
      <c r="D254" s="163">
        <f t="shared" si="20"/>
        <v>0.5</v>
      </c>
      <c r="L254" s="59" t="s">
        <v>218</v>
      </c>
      <c r="M254" s="43">
        <v>5</v>
      </c>
      <c r="N254" s="51">
        <v>181</v>
      </c>
      <c r="O254" s="15">
        <v>43977.623762376243</v>
      </c>
      <c r="P254" s="15">
        <v>59031.089108910863</v>
      </c>
      <c r="Q254" s="15">
        <v>78385.544554455439</v>
      </c>
      <c r="R254" s="15">
        <v>79460.792079207924</v>
      </c>
      <c r="S254" s="54">
        <v>143975.64356435635</v>
      </c>
      <c r="T254" s="51">
        <v>12544.554455445545</v>
      </c>
      <c r="U254" s="51">
        <v>180</v>
      </c>
      <c r="V254" s="51"/>
      <c r="W254" s="51"/>
      <c r="X254" s="51"/>
      <c r="Y254" s="33"/>
    </row>
    <row r="255" spans="2:25" ht="24.75" hidden="1" customHeight="1" thickTop="1" thickBot="1">
      <c r="B255" s="61">
        <f t="shared" si="19"/>
        <v>255</v>
      </c>
      <c r="C255" s="17">
        <v>0.6</v>
      </c>
      <c r="D255" s="163">
        <f t="shared" si="20"/>
        <v>0.5</v>
      </c>
      <c r="L255" s="59" t="s">
        <v>219</v>
      </c>
      <c r="M255" s="43">
        <v>5</v>
      </c>
      <c r="N255" s="51">
        <v>182</v>
      </c>
      <c r="O255" s="15">
        <v>44220.59405940595</v>
      </c>
      <c r="P255" s="15">
        <v>59357.227722772244</v>
      </c>
      <c r="Q255" s="15">
        <v>78818.613861386126</v>
      </c>
      <c r="R255" s="15">
        <v>79899.801980198026</v>
      </c>
      <c r="S255" s="54">
        <v>144771.08910891079</v>
      </c>
      <c r="T255" s="51">
        <v>12613.861386138613</v>
      </c>
      <c r="U255" s="51">
        <v>181</v>
      </c>
      <c r="V255" s="51"/>
      <c r="W255" s="51"/>
      <c r="X255" s="51"/>
      <c r="Y255" s="33"/>
    </row>
    <row r="256" spans="2:25" ht="24.75" hidden="1" customHeight="1" thickTop="1" thickBot="1">
      <c r="B256" s="61">
        <f t="shared" si="19"/>
        <v>256</v>
      </c>
      <c r="C256" s="17">
        <v>0.6</v>
      </c>
      <c r="D256" s="163">
        <f t="shared" si="20"/>
        <v>0.5</v>
      </c>
      <c r="L256" s="59" t="s">
        <v>220</v>
      </c>
      <c r="M256" s="43">
        <v>5</v>
      </c>
      <c r="N256" s="51">
        <v>183</v>
      </c>
      <c r="O256" s="15">
        <v>44463.564356435651</v>
      </c>
      <c r="P256" s="15">
        <v>59683.366336633633</v>
      </c>
      <c r="Q256" s="15">
        <v>79251.683168316828</v>
      </c>
      <c r="R256" s="15">
        <v>80338.811881188129</v>
      </c>
      <c r="S256" s="54">
        <v>145566.53465346526</v>
      </c>
      <c r="T256" s="51">
        <v>12683.168316831683</v>
      </c>
      <c r="U256" s="51">
        <v>182</v>
      </c>
      <c r="V256" s="51"/>
      <c r="W256" s="51"/>
      <c r="X256" s="51"/>
      <c r="Y256" s="33"/>
    </row>
    <row r="257" spans="2:25" ht="24.75" hidden="1" customHeight="1" thickTop="1" thickBot="1">
      <c r="B257" s="61">
        <f t="shared" si="19"/>
        <v>257</v>
      </c>
      <c r="C257" s="17">
        <v>0.6</v>
      </c>
      <c r="D257" s="163">
        <f t="shared" si="20"/>
        <v>0.5</v>
      </c>
      <c r="L257" s="59" t="s">
        <v>221</v>
      </c>
      <c r="M257" s="43">
        <v>5</v>
      </c>
      <c r="N257" s="51">
        <v>184</v>
      </c>
      <c r="O257" s="15">
        <v>44706.534653465351</v>
      </c>
      <c r="P257" s="15">
        <v>60009.504950495022</v>
      </c>
      <c r="Q257" s="15">
        <v>79684.752475247515</v>
      </c>
      <c r="R257" s="15">
        <v>80777.821782178216</v>
      </c>
      <c r="S257" s="54">
        <v>146361.98019801971</v>
      </c>
      <c r="T257" s="51">
        <v>12752.475247524751</v>
      </c>
      <c r="U257" s="51">
        <v>183</v>
      </c>
      <c r="V257" s="51"/>
      <c r="W257" s="51"/>
      <c r="X257" s="51"/>
      <c r="Y257" s="33"/>
    </row>
    <row r="258" spans="2:25" ht="24.75" hidden="1" customHeight="1" thickTop="1" thickBot="1">
      <c r="B258" s="61">
        <f t="shared" si="19"/>
        <v>258</v>
      </c>
      <c r="C258" s="17">
        <v>0.6</v>
      </c>
      <c r="D258" s="163">
        <f t="shared" si="20"/>
        <v>0.5</v>
      </c>
      <c r="L258" s="59" t="s">
        <v>222</v>
      </c>
      <c r="M258" s="43">
        <v>5</v>
      </c>
      <c r="N258" s="51">
        <v>185</v>
      </c>
      <c r="O258" s="15">
        <v>44949.504950495058</v>
      </c>
      <c r="P258" s="15">
        <v>60335.643564356404</v>
      </c>
      <c r="Q258" s="15">
        <v>80117.821782178202</v>
      </c>
      <c r="R258" s="15">
        <v>81216.831683168319</v>
      </c>
      <c r="S258" s="54">
        <v>147157.42574257415</v>
      </c>
      <c r="T258" s="51">
        <v>12821.782178217822</v>
      </c>
      <c r="U258" s="51">
        <v>184</v>
      </c>
      <c r="V258" s="51"/>
      <c r="W258" s="51"/>
      <c r="X258" s="51"/>
      <c r="Y258" s="33"/>
    </row>
    <row r="259" spans="2:25" ht="24.75" hidden="1" customHeight="1" thickTop="1" thickBot="1">
      <c r="B259" s="61">
        <f t="shared" si="19"/>
        <v>259</v>
      </c>
      <c r="C259" s="17">
        <v>0.6</v>
      </c>
      <c r="D259" s="163">
        <f t="shared" si="20"/>
        <v>0.5</v>
      </c>
      <c r="N259" s="51">
        <v>186</v>
      </c>
      <c r="O259" s="15">
        <v>45192.475247524759</v>
      </c>
      <c r="P259" s="15">
        <v>60661.782178217793</v>
      </c>
      <c r="Q259" s="15">
        <v>80550.891089108904</v>
      </c>
      <c r="R259" s="15">
        <v>81655.841584158421</v>
      </c>
      <c r="S259" s="54">
        <v>147952.87128712863</v>
      </c>
      <c r="T259" s="51">
        <v>12891.08910891089</v>
      </c>
      <c r="U259" s="51">
        <v>185</v>
      </c>
      <c r="V259" s="51"/>
      <c r="W259" s="51"/>
      <c r="X259" s="51"/>
      <c r="Y259" s="33"/>
    </row>
    <row r="260" spans="2:25" ht="24.75" hidden="1" customHeight="1" thickTop="1" thickBot="1">
      <c r="B260" s="61">
        <f t="shared" ref="B260:B301" si="21">+B259+1</f>
        <v>260</v>
      </c>
      <c r="C260" s="17">
        <v>0.6</v>
      </c>
      <c r="D260" s="163">
        <f t="shared" si="20"/>
        <v>0.5</v>
      </c>
      <c r="N260" s="51">
        <v>187</v>
      </c>
      <c r="O260" s="15">
        <v>45435.445544554459</v>
      </c>
      <c r="P260" s="15">
        <v>60987.920792079174</v>
      </c>
      <c r="Q260" s="15">
        <v>80983.960396039591</v>
      </c>
      <c r="R260" s="15">
        <v>82094.851485148523</v>
      </c>
      <c r="S260" s="54">
        <v>148748.31683168307</v>
      </c>
      <c r="T260" s="51">
        <v>12960.39603960396</v>
      </c>
      <c r="U260" s="51">
        <v>186</v>
      </c>
      <c r="V260" s="51"/>
      <c r="W260" s="51"/>
      <c r="X260" s="51"/>
      <c r="Y260" s="33"/>
    </row>
    <row r="261" spans="2:25" ht="24.75" hidden="1" customHeight="1" thickTop="1" thickBot="1">
      <c r="B261" s="61">
        <f t="shared" si="21"/>
        <v>261</v>
      </c>
      <c r="C261" s="17">
        <v>0.6</v>
      </c>
      <c r="D261" s="163">
        <f t="shared" si="20"/>
        <v>0.5</v>
      </c>
      <c r="N261" s="51">
        <v>188</v>
      </c>
      <c r="O261" s="15">
        <v>45678.415841584167</v>
      </c>
      <c r="P261" s="15">
        <v>61314.059405940563</v>
      </c>
      <c r="Q261" s="15">
        <v>81417.029702970292</v>
      </c>
      <c r="R261" s="15">
        <v>82533.861386138611</v>
      </c>
      <c r="S261" s="54">
        <v>149543.76237623754</v>
      </c>
      <c r="T261" s="51">
        <v>13029.702970297029</v>
      </c>
      <c r="U261" s="51">
        <v>187</v>
      </c>
      <c r="V261" s="51"/>
      <c r="W261" s="51"/>
      <c r="X261" s="51"/>
      <c r="Y261" s="33"/>
    </row>
    <row r="262" spans="2:25" ht="24.75" hidden="1" customHeight="1" thickTop="1" thickBot="1">
      <c r="B262" s="61">
        <f t="shared" si="21"/>
        <v>262</v>
      </c>
      <c r="C262" s="17">
        <v>0.6</v>
      </c>
      <c r="D262" s="163">
        <f t="shared" si="20"/>
        <v>0.5</v>
      </c>
      <c r="N262" s="51">
        <v>189</v>
      </c>
      <c r="O262" s="15">
        <v>45921.386138613867</v>
      </c>
      <c r="P262" s="15">
        <v>61640.198019801952</v>
      </c>
      <c r="Q262" s="15">
        <v>81850.09900990098</v>
      </c>
      <c r="R262" s="15">
        <v>82972.871287128713</v>
      </c>
      <c r="S262" s="54">
        <v>150339.20792079199</v>
      </c>
      <c r="T262" s="51">
        <v>13099.009900990099</v>
      </c>
      <c r="U262" s="51">
        <v>188</v>
      </c>
      <c r="V262" s="51"/>
      <c r="W262" s="51"/>
      <c r="X262" s="51"/>
      <c r="Y262" s="33"/>
    </row>
    <row r="263" spans="2:25" ht="24.75" hidden="1" customHeight="1" thickTop="1" thickBot="1">
      <c r="B263" s="61">
        <f t="shared" si="21"/>
        <v>263</v>
      </c>
      <c r="C263" s="17">
        <v>0.6</v>
      </c>
      <c r="D263" s="163">
        <f t="shared" si="20"/>
        <v>0.5</v>
      </c>
      <c r="N263" s="51">
        <v>190</v>
      </c>
      <c r="O263" s="15">
        <v>46164.356435643575</v>
      </c>
      <c r="P263" s="15">
        <v>61966.336633663333</v>
      </c>
      <c r="Q263" s="15">
        <v>82283.168316831667</v>
      </c>
      <c r="R263" s="15">
        <v>83411.881188118816</v>
      </c>
      <c r="S263" s="54">
        <v>151134.65346534643</v>
      </c>
      <c r="T263" s="51">
        <v>13168.316831683167</v>
      </c>
      <c r="U263" s="51">
        <v>189</v>
      </c>
      <c r="V263" s="51"/>
      <c r="W263" s="51"/>
      <c r="X263" s="51"/>
      <c r="Y263" s="33"/>
    </row>
    <row r="264" spans="2:25" ht="24.75" hidden="1" customHeight="1" thickTop="1" thickBot="1">
      <c r="B264" s="61">
        <f t="shared" si="21"/>
        <v>264</v>
      </c>
      <c r="C264" s="17">
        <v>0.6</v>
      </c>
      <c r="D264" s="163">
        <f t="shared" si="20"/>
        <v>0.5</v>
      </c>
      <c r="N264" s="51">
        <v>191</v>
      </c>
      <c r="O264" s="15">
        <v>46407.326732673275</v>
      </c>
      <c r="P264" s="15">
        <v>62292.475247524722</v>
      </c>
      <c r="Q264" s="15">
        <v>82716.237623762368</v>
      </c>
      <c r="R264" s="15">
        <v>83850.891089108918</v>
      </c>
      <c r="S264" s="54">
        <v>151930.09900990091</v>
      </c>
      <c r="T264" s="51">
        <v>13237.623762376237</v>
      </c>
      <c r="U264" s="51">
        <v>190</v>
      </c>
      <c r="V264" s="51"/>
      <c r="W264" s="51"/>
      <c r="X264" s="51"/>
      <c r="Y264" s="33"/>
    </row>
    <row r="265" spans="2:25" ht="24.75" hidden="1" customHeight="1" thickTop="1" thickBot="1">
      <c r="B265" s="61">
        <f t="shared" si="21"/>
        <v>265</v>
      </c>
      <c r="C265" s="17">
        <v>0.6</v>
      </c>
      <c r="D265" s="163">
        <f t="shared" si="20"/>
        <v>0.5</v>
      </c>
      <c r="N265" s="51">
        <v>192</v>
      </c>
      <c r="O265" s="15">
        <v>46650.297029702975</v>
      </c>
      <c r="P265" s="15">
        <v>62618.613861386111</v>
      </c>
      <c r="Q265" s="15">
        <v>83149.306930693056</v>
      </c>
      <c r="R265" s="15">
        <v>84289.900990099006</v>
      </c>
      <c r="S265" s="54">
        <v>152725.54455445535</v>
      </c>
      <c r="T265" s="51">
        <v>13306.930693069306</v>
      </c>
      <c r="U265" s="51">
        <v>191</v>
      </c>
      <c r="V265" s="51"/>
      <c r="W265" s="51"/>
      <c r="X265" s="51"/>
      <c r="Y265" s="33"/>
    </row>
    <row r="266" spans="2:25" ht="24.75" hidden="1" customHeight="1" thickTop="1" thickBot="1">
      <c r="B266" s="61">
        <f t="shared" si="21"/>
        <v>266</v>
      </c>
      <c r="C266" s="17">
        <v>0.6</v>
      </c>
      <c r="D266" s="163">
        <f t="shared" si="20"/>
        <v>0.5</v>
      </c>
      <c r="N266" s="51">
        <v>193</v>
      </c>
      <c r="O266" s="15">
        <v>46893.267326732683</v>
      </c>
      <c r="P266" s="15">
        <v>62944.752475247493</v>
      </c>
      <c r="Q266" s="15">
        <v>83582.376237623757</v>
      </c>
      <c r="R266" s="15">
        <v>84728.910891089108</v>
      </c>
      <c r="S266" s="54">
        <v>153520.9900990098</v>
      </c>
      <c r="T266" s="51">
        <v>13376.237623762376</v>
      </c>
      <c r="U266" s="51">
        <v>192</v>
      </c>
      <c r="V266" s="51"/>
      <c r="W266" s="51"/>
      <c r="X266" s="51"/>
      <c r="Y266" s="33"/>
    </row>
    <row r="267" spans="2:25" ht="24.75" hidden="1" customHeight="1" thickTop="1" thickBot="1">
      <c r="B267" s="61">
        <f t="shared" si="21"/>
        <v>267</v>
      </c>
      <c r="C267" s="17">
        <v>0.6</v>
      </c>
      <c r="D267" s="163">
        <f t="shared" si="20"/>
        <v>0.5</v>
      </c>
      <c r="N267" s="51">
        <v>194</v>
      </c>
      <c r="O267" s="15">
        <v>47136.237623762383</v>
      </c>
      <c r="P267" s="15">
        <v>63270.891089108882</v>
      </c>
      <c r="Q267" s="15">
        <v>84015.445544554444</v>
      </c>
      <c r="R267" s="15">
        <v>85167.920792079211</v>
      </c>
      <c r="S267" s="54">
        <v>154316.43564356427</v>
      </c>
      <c r="T267" s="51">
        <v>13445.544554455446</v>
      </c>
      <c r="U267" s="51">
        <v>193</v>
      </c>
      <c r="V267" s="51"/>
      <c r="W267" s="51"/>
      <c r="X267" s="51"/>
      <c r="Y267" s="33"/>
    </row>
    <row r="268" spans="2:25" ht="24.75" hidden="1" customHeight="1" thickTop="1" thickBot="1">
      <c r="B268" s="61">
        <f t="shared" si="21"/>
        <v>268</v>
      </c>
      <c r="C268" s="17">
        <v>0.6</v>
      </c>
      <c r="D268" s="163">
        <f t="shared" si="20"/>
        <v>0.5</v>
      </c>
      <c r="N268" s="51">
        <v>195</v>
      </c>
      <c r="O268" s="15">
        <v>47379.207920792083</v>
      </c>
      <c r="P268" s="15">
        <v>63597.029702970263</v>
      </c>
      <c r="Q268" s="15">
        <v>84448.514851485132</v>
      </c>
      <c r="R268" s="15">
        <v>85606.930693069313</v>
      </c>
      <c r="S268" s="54">
        <v>155111.88118811871</v>
      </c>
      <c r="T268" s="51">
        <v>13514.851485148514</v>
      </c>
      <c r="U268" s="51">
        <v>194</v>
      </c>
      <c r="V268" s="51"/>
      <c r="W268" s="51"/>
      <c r="X268" s="51"/>
      <c r="Y268" s="33"/>
    </row>
    <row r="269" spans="2:25" ht="24.75" hidden="1" customHeight="1" thickTop="1" thickBot="1">
      <c r="B269" s="61">
        <f t="shared" si="21"/>
        <v>269</v>
      </c>
      <c r="C269" s="17">
        <v>0.6</v>
      </c>
      <c r="D269" s="163">
        <f t="shared" si="20"/>
        <v>0.5</v>
      </c>
      <c r="N269" s="51">
        <v>196</v>
      </c>
      <c r="O269" s="15">
        <v>47622.178217821791</v>
      </c>
      <c r="P269" s="15">
        <v>63923.168316831652</v>
      </c>
      <c r="Q269" s="15">
        <v>84881.584158415833</v>
      </c>
      <c r="R269" s="15">
        <v>86045.940594059415</v>
      </c>
      <c r="S269" s="54">
        <v>155907.32673267316</v>
      </c>
      <c r="T269" s="51">
        <v>13584.158415841584</v>
      </c>
      <c r="U269" s="51">
        <v>195</v>
      </c>
      <c r="V269" s="51"/>
      <c r="W269" s="51"/>
      <c r="X269" s="51"/>
      <c r="Y269" s="33"/>
    </row>
    <row r="270" spans="2:25" ht="24.75" hidden="1" customHeight="1" thickTop="1" thickBot="1">
      <c r="B270" s="61">
        <f t="shared" si="21"/>
        <v>270</v>
      </c>
      <c r="C270" s="17">
        <v>0.6</v>
      </c>
      <c r="D270" s="163">
        <f t="shared" si="20"/>
        <v>0.5</v>
      </c>
      <c r="N270" s="51">
        <v>197</v>
      </c>
      <c r="O270" s="15">
        <v>47865.148514851491</v>
      </c>
      <c r="P270" s="15">
        <v>64249.306930693041</v>
      </c>
      <c r="Q270" s="15">
        <v>85314.653465346521</v>
      </c>
      <c r="R270" s="15">
        <v>86484.950495049503</v>
      </c>
      <c r="S270" s="54">
        <v>156702.77227722763</v>
      </c>
      <c r="T270" s="51">
        <v>13653.465346534653</v>
      </c>
      <c r="U270" s="51">
        <v>196</v>
      </c>
      <c r="V270" s="51"/>
      <c r="W270" s="51"/>
      <c r="X270" s="51"/>
      <c r="Y270" s="33"/>
    </row>
    <row r="271" spans="2:25" ht="24.75" hidden="1" customHeight="1" thickTop="1" thickBot="1">
      <c r="B271" s="61">
        <f t="shared" si="21"/>
        <v>271</v>
      </c>
      <c r="C271" s="17">
        <v>0.6</v>
      </c>
      <c r="D271" s="163">
        <f t="shared" si="20"/>
        <v>0.5</v>
      </c>
      <c r="N271" s="51">
        <v>198</v>
      </c>
      <c r="O271" s="15">
        <v>48108.118811881192</v>
      </c>
      <c r="P271" s="15">
        <v>64575.445544554423</v>
      </c>
      <c r="Q271" s="15">
        <v>85747.722772277222</v>
      </c>
      <c r="R271" s="15">
        <v>86923.960396039605</v>
      </c>
      <c r="S271" s="54">
        <v>157498.21782178208</v>
      </c>
      <c r="T271" s="51">
        <v>13722.772277227723</v>
      </c>
      <c r="U271" s="51">
        <v>197</v>
      </c>
      <c r="V271" s="51"/>
      <c r="W271" s="51"/>
      <c r="X271" s="51"/>
      <c r="Y271" s="33"/>
    </row>
    <row r="272" spans="2:25" ht="24.75" hidden="1" customHeight="1" thickTop="1" thickBot="1">
      <c r="B272" s="61">
        <f t="shared" si="21"/>
        <v>272</v>
      </c>
      <c r="C272" s="17">
        <v>0.6</v>
      </c>
      <c r="D272" s="163">
        <f t="shared" ref="D272:D301" si="22">1-$O$13</f>
        <v>0.5</v>
      </c>
      <c r="N272" s="51">
        <v>199</v>
      </c>
      <c r="O272" s="15">
        <v>48351.089108910899</v>
      </c>
      <c r="P272" s="15">
        <v>64901.584158415812</v>
      </c>
      <c r="Q272" s="15">
        <v>86180.792079207909</v>
      </c>
      <c r="R272" s="15">
        <v>87362.970297029708</v>
      </c>
      <c r="S272" s="54">
        <v>158293.66336633655</v>
      </c>
      <c r="T272" s="51">
        <v>13792.079207920791</v>
      </c>
      <c r="U272" s="51">
        <v>198</v>
      </c>
      <c r="V272" s="51"/>
      <c r="W272" s="51"/>
      <c r="X272" s="51"/>
      <c r="Y272" s="33"/>
    </row>
    <row r="273" spans="2:25" ht="24.75" hidden="1" customHeight="1" thickTop="1" thickBot="1">
      <c r="B273" s="61">
        <f t="shared" si="21"/>
        <v>273</v>
      </c>
      <c r="C273" s="17">
        <v>0.6</v>
      </c>
      <c r="D273" s="163">
        <f t="shared" si="22"/>
        <v>0.5</v>
      </c>
      <c r="N273" s="51">
        <v>200</v>
      </c>
      <c r="O273" s="15">
        <v>48594.059405940599</v>
      </c>
      <c r="P273" s="15">
        <v>65227.722772277193</v>
      </c>
      <c r="Q273" s="15">
        <v>86613.861386138597</v>
      </c>
      <c r="R273" s="15">
        <v>87801.98019801981</v>
      </c>
      <c r="S273" s="54">
        <v>159089.10891089099</v>
      </c>
      <c r="T273" s="51">
        <v>13861.386138613861</v>
      </c>
      <c r="U273" s="51">
        <v>199</v>
      </c>
      <c r="V273" s="51"/>
      <c r="W273" s="51"/>
      <c r="X273" s="51"/>
      <c r="Y273" s="33"/>
    </row>
    <row r="274" spans="2:25" ht="24.75" hidden="1" customHeight="1" thickTop="1" thickBot="1">
      <c r="B274" s="61">
        <f t="shared" si="21"/>
        <v>274</v>
      </c>
      <c r="C274" s="17">
        <v>0.6</v>
      </c>
      <c r="D274" s="163">
        <f t="shared" si="22"/>
        <v>0.5</v>
      </c>
      <c r="N274" s="51">
        <v>201</v>
      </c>
      <c r="O274" s="15">
        <v>48837.029702970307</v>
      </c>
      <c r="P274" s="15">
        <v>65553.861386138582</v>
      </c>
      <c r="Q274" s="15">
        <v>87046.930693069298</v>
      </c>
      <c r="R274" s="15">
        <v>88240.990099009898</v>
      </c>
      <c r="S274" s="54">
        <v>159884.55445544544</v>
      </c>
      <c r="T274" s="51">
        <v>13930.69306930693</v>
      </c>
      <c r="U274" s="51">
        <v>200</v>
      </c>
      <c r="V274" s="51"/>
      <c r="W274" s="51"/>
      <c r="X274" s="51"/>
      <c r="Y274" s="33"/>
    </row>
    <row r="275" spans="2:25" ht="24.75" hidden="1" customHeight="1" thickTop="1" thickBot="1">
      <c r="B275" s="61">
        <f t="shared" si="21"/>
        <v>275</v>
      </c>
      <c r="C275" s="17">
        <v>0.6</v>
      </c>
      <c r="D275" s="163">
        <f t="shared" si="22"/>
        <v>0.5</v>
      </c>
      <c r="N275" s="51">
        <v>202</v>
      </c>
      <c r="O275" s="15">
        <v>49080.000000000007</v>
      </c>
      <c r="P275" s="15">
        <v>65879.999999999971</v>
      </c>
      <c r="Q275" s="15">
        <v>87479.999999999985</v>
      </c>
      <c r="R275" s="15">
        <v>88680</v>
      </c>
      <c r="S275" s="54">
        <v>160679.99999999991</v>
      </c>
      <c r="T275" s="51">
        <v>14000</v>
      </c>
      <c r="U275" s="51">
        <v>201</v>
      </c>
      <c r="V275" s="51"/>
      <c r="W275" s="51"/>
      <c r="X275" s="51"/>
      <c r="Y275" s="33"/>
    </row>
    <row r="276" spans="2:25" ht="24.75" hidden="1" customHeight="1" thickTop="1" thickBot="1">
      <c r="B276" s="61">
        <f t="shared" si="21"/>
        <v>276</v>
      </c>
      <c r="C276" s="17">
        <v>0.6</v>
      </c>
      <c r="D276" s="163">
        <f t="shared" si="22"/>
        <v>0.5</v>
      </c>
      <c r="N276" s="51">
        <v>203</v>
      </c>
      <c r="O276" s="15">
        <v>49322.970297029708</v>
      </c>
      <c r="P276" s="15">
        <v>66206.13861386136</v>
      </c>
      <c r="Q276" s="15">
        <v>87913.069306930687</v>
      </c>
      <c r="R276" s="15">
        <v>89119.009900990102</v>
      </c>
      <c r="S276" s="54">
        <v>161475.44554455436</v>
      </c>
      <c r="T276" s="51">
        <v>14069.306930693068</v>
      </c>
      <c r="U276" s="51">
        <v>202</v>
      </c>
      <c r="V276" s="51"/>
      <c r="W276" s="51"/>
      <c r="X276" s="51"/>
      <c r="Y276" s="33"/>
    </row>
    <row r="277" spans="2:25" ht="24.75" hidden="1" customHeight="1" thickTop="1" thickBot="1">
      <c r="B277" s="61">
        <f t="shared" si="21"/>
        <v>277</v>
      </c>
      <c r="C277" s="17">
        <v>0.6</v>
      </c>
      <c r="D277" s="163">
        <f t="shared" si="22"/>
        <v>0.5</v>
      </c>
      <c r="N277" s="51">
        <v>204</v>
      </c>
      <c r="O277" s="16">
        <v>49565.940594059415</v>
      </c>
      <c r="P277" s="16">
        <v>66532.277227722734</v>
      </c>
      <c r="Q277" s="16">
        <v>88346.138613861374</v>
      </c>
      <c r="R277" s="13">
        <v>89558.019801980205</v>
      </c>
      <c r="S277" s="55">
        <v>162270.8910891088</v>
      </c>
      <c r="T277" s="13">
        <v>14138.613861386139</v>
      </c>
      <c r="U277" s="13">
        <v>203</v>
      </c>
    </row>
    <row r="278" spans="2:25" ht="24.75" hidden="1" customHeight="1" thickTop="1" thickBot="1">
      <c r="B278" s="61">
        <f t="shared" si="21"/>
        <v>278</v>
      </c>
      <c r="C278" s="17">
        <v>0.6</v>
      </c>
      <c r="D278" s="163">
        <f t="shared" si="22"/>
        <v>0.5</v>
      </c>
      <c r="N278" s="51">
        <v>205</v>
      </c>
      <c r="O278" s="16">
        <v>49808.910891089115</v>
      </c>
      <c r="P278" s="16">
        <v>66858.415841584123</v>
      </c>
      <c r="Q278" s="16">
        <v>88779.207920792061</v>
      </c>
      <c r="R278" s="13">
        <v>89997.029702970307</v>
      </c>
      <c r="S278" s="55">
        <v>163066.33663366328</v>
      </c>
      <c r="T278" s="13">
        <v>14207.920792079207</v>
      </c>
      <c r="U278" s="13">
        <v>204</v>
      </c>
    </row>
    <row r="279" spans="2:25" ht="24.75" hidden="1" customHeight="1" thickTop="1" thickBot="1">
      <c r="B279" s="61">
        <f t="shared" si="21"/>
        <v>279</v>
      </c>
      <c r="C279" s="17">
        <v>0.6</v>
      </c>
      <c r="D279" s="163">
        <f t="shared" si="22"/>
        <v>0.5</v>
      </c>
      <c r="N279" s="51">
        <v>206</v>
      </c>
      <c r="O279" s="16">
        <v>50051.881188118816</v>
      </c>
      <c r="P279" s="16">
        <v>67184.554455445512</v>
      </c>
      <c r="Q279" s="16">
        <v>89212.277227722763</v>
      </c>
      <c r="R279" s="13">
        <v>90436.039603960395</v>
      </c>
      <c r="S279" s="55">
        <v>163861.78217821772</v>
      </c>
      <c r="T279" s="13">
        <v>14277.227722772277</v>
      </c>
      <c r="U279" s="13">
        <v>205</v>
      </c>
    </row>
    <row r="280" spans="2:25" ht="24.75" hidden="1" customHeight="1" thickTop="1" thickBot="1">
      <c r="B280" s="61">
        <f t="shared" si="21"/>
        <v>280</v>
      </c>
      <c r="C280" s="17">
        <v>0.6</v>
      </c>
      <c r="D280" s="163">
        <f t="shared" si="22"/>
        <v>0.5</v>
      </c>
      <c r="N280" s="51">
        <v>207</v>
      </c>
      <c r="O280" s="16">
        <v>50294.851485148523</v>
      </c>
      <c r="P280" s="16">
        <v>67510.693069306901</v>
      </c>
      <c r="Q280" s="16">
        <v>89645.34653465345</v>
      </c>
      <c r="R280" s="13">
        <v>90875.049504950497</v>
      </c>
      <c r="S280" s="55">
        <v>164657.22772277216</v>
      </c>
      <c r="T280" s="13">
        <v>14346.534653465345</v>
      </c>
      <c r="U280" s="13">
        <v>206</v>
      </c>
    </row>
    <row r="281" spans="2:25" ht="24.75" hidden="1" customHeight="1" thickTop="1" thickBot="1">
      <c r="B281" s="61">
        <f t="shared" si="21"/>
        <v>281</v>
      </c>
      <c r="C281" s="17">
        <v>0.6</v>
      </c>
      <c r="D281" s="163">
        <f t="shared" si="22"/>
        <v>0.5</v>
      </c>
      <c r="N281" s="51">
        <v>208</v>
      </c>
      <c r="O281" s="16">
        <v>50537.821782178224</v>
      </c>
      <c r="P281" s="16">
        <v>67836.83168316829</v>
      </c>
      <c r="Q281" s="16">
        <v>90078.415841584152</v>
      </c>
      <c r="R281" s="13">
        <v>91314.059405940599</v>
      </c>
      <c r="S281" s="55">
        <v>165452.67326732664</v>
      </c>
      <c r="T281" s="13">
        <v>14415.841584158416</v>
      </c>
      <c r="U281" s="13">
        <v>207</v>
      </c>
    </row>
    <row r="282" spans="2:25" ht="24.75" hidden="1" customHeight="1" thickTop="1" thickBot="1">
      <c r="B282" s="61">
        <f t="shared" si="21"/>
        <v>282</v>
      </c>
      <c r="C282" s="17">
        <v>0.6</v>
      </c>
      <c r="D282" s="163">
        <f t="shared" si="22"/>
        <v>0.5</v>
      </c>
      <c r="N282" s="51">
        <v>209</v>
      </c>
      <c r="O282" s="16">
        <v>50780.792079207931</v>
      </c>
      <c r="P282" s="16">
        <v>68162.970297029664</v>
      </c>
      <c r="Q282" s="16">
        <v>90511.485148514839</v>
      </c>
      <c r="R282" s="13">
        <v>91753.069306930702</v>
      </c>
      <c r="S282" s="55">
        <v>166248.11881188108</v>
      </c>
      <c r="T282" s="13">
        <v>14485.148514851484</v>
      </c>
      <c r="U282" s="13">
        <v>208</v>
      </c>
    </row>
    <row r="283" spans="2:25" ht="24.75" hidden="1" customHeight="1" thickTop="1" thickBot="1">
      <c r="B283" s="61">
        <f t="shared" si="21"/>
        <v>283</v>
      </c>
      <c r="C283" s="17">
        <v>0.6</v>
      </c>
      <c r="D283" s="163">
        <f t="shared" si="22"/>
        <v>0.5</v>
      </c>
      <c r="N283" s="51">
        <v>210</v>
      </c>
      <c r="O283" s="16">
        <v>51023.762376237632</v>
      </c>
      <c r="P283" s="16">
        <v>68489.108910891053</v>
      </c>
      <c r="Q283" s="16">
        <v>90944.554455445526</v>
      </c>
      <c r="R283" s="13">
        <v>92192.079207920789</v>
      </c>
      <c r="S283" s="55">
        <v>167043.56435643553</v>
      </c>
      <c r="T283" s="13">
        <v>14554.455445544554</v>
      </c>
      <c r="U283" s="13">
        <v>209</v>
      </c>
    </row>
    <row r="284" spans="2:25" ht="24.75" hidden="1" customHeight="1" thickTop="1" thickBot="1">
      <c r="B284" s="61">
        <f t="shared" si="21"/>
        <v>284</v>
      </c>
      <c r="C284" s="17">
        <v>0.6</v>
      </c>
      <c r="D284" s="163">
        <f t="shared" si="22"/>
        <v>0.5</v>
      </c>
      <c r="N284" s="51">
        <v>211</v>
      </c>
      <c r="O284" s="16">
        <v>51266.732673267332</v>
      </c>
      <c r="P284" s="16">
        <v>68815.247524752442</v>
      </c>
      <c r="Q284" s="16">
        <v>91377.623762376228</v>
      </c>
      <c r="R284" s="13">
        <v>92631.089108910892</v>
      </c>
      <c r="S284" s="55">
        <v>167839.00990099</v>
      </c>
      <c r="T284" s="13">
        <v>14623.762376237622</v>
      </c>
      <c r="U284" s="13">
        <v>210</v>
      </c>
    </row>
    <row r="285" spans="2:25" ht="24.75" hidden="1" customHeight="1" thickTop="1" thickBot="1">
      <c r="B285" s="61">
        <f t="shared" si="21"/>
        <v>285</v>
      </c>
      <c r="C285" s="17">
        <v>0.6</v>
      </c>
      <c r="D285" s="163">
        <f t="shared" si="22"/>
        <v>0.5</v>
      </c>
      <c r="N285" s="51">
        <v>212</v>
      </c>
      <c r="O285" s="16">
        <v>51509.702970297039</v>
      </c>
      <c r="P285" s="16">
        <v>69141.386138613831</v>
      </c>
      <c r="Q285" s="16">
        <v>91810.693069306915</v>
      </c>
      <c r="R285" s="13">
        <v>93070.099009900994</v>
      </c>
      <c r="S285" s="55">
        <v>168634.45544554444</v>
      </c>
      <c r="T285" s="13">
        <v>14693.069306930693</v>
      </c>
      <c r="U285" s="13">
        <v>211</v>
      </c>
    </row>
    <row r="286" spans="2:25" ht="24.75" hidden="1" customHeight="1" thickTop="1" thickBot="1">
      <c r="B286" s="61">
        <f t="shared" si="21"/>
        <v>286</v>
      </c>
      <c r="C286" s="17">
        <v>0.6</v>
      </c>
      <c r="D286" s="163">
        <f t="shared" si="22"/>
        <v>0.5</v>
      </c>
      <c r="N286" s="51">
        <v>213</v>
      </c>
      <c r="O286" s="16">
        <v>51752.67326732674</v>
      </c>
      <c r="P286" s="16">
        <v>69467.524752475219</v>
      </c>
      <c r="Q286" s="16">
        <v>92243.762376237617</v>
      </c>
      <c r="R286" s="13">
        <v>93509.108910891096</v>
      </c>
      <c r="S286" s="55">
        <v>169429.90099009892</v>
      </c>
      <c r="T286" s="13">
        <v>14762.376237623761</v>
      </c>
      <c r="U286" s="13">
        <v>212</v>
      </c>
    </row>
    <row r="287" spans="2:25" ht="24.75" hidden="1" customHeight="1" thickTop="1" thickBot="1">
      <c r="B287" s="61">
        <f t="shared" si="21"/>
        <v>287</v>
      </c>
      <c r="C287" s="17">
        <v>0.6</v>
      </c>
      <c r="D287" s="163">
        <f t="shared" si="22"/>
        <v>0.5</v>
      </c>
      <c r="N287" s="51">
        <v>214</v>
      </c>
      <c r="O287" s="16">
        <v>51995.64356435644</v>
      </c>
      <c r="P287" s="16">
        <v>69793.663366336594</v>
      </c>
      <c r="Q287" s="16">
        <v>92676.831683168304</v>
      </c>
      <c r="R287" s="13">
        <v>93948.118811881199</v>
      </c>
      <c r="S287" s="55">
        <v>170225.34653465336</v>
      </c>
      <c r="T287" s="13">
        <v>14831.683168316831</v>
      </c>
      <c r="U287" s="13">
        <v>213</v>
      </c>
    </row>
    <row r="288" spans="2:25" ht="24.75" hidden="1" customHeight="1" thickTop="1" thickBot="1">
      <c r="B288" s="61">
        <f t="shared" si="21"/>
        <v>288</v>
      </c>
      <c r="C288" s="17">
        <v>0.6</v>
      </c>
      <c r="D288" s="163">
        <f t="shared" si="22"/>
        <v>0.5</v>
      </c>
      <c r="N288" s="51">
        <v>215</v>
      </c>
      <c r="O288" s="16">
        <v>52238.613861386148</v>
      </c>
      <c r="P288" s="16">
        <v>70119.801980197983</v>
      </c>
      <c r="Q288" s="16">
        <v>93109.900990099006</v>
      </c>
      <c r="R288" s="13">
        <v>94387.128712871287</v>
      </c>
      <c r="S288" s="55">
        <v>171020.79207920781</v>
      </c>
      <c r="T288" s="13">
        <v>14900.990099009901</v>
      </c>
      <c r="U288" s="13">
        <v>214</v>
      </c>
    </row>
    <row r="289" spans="2:21" ht="24.75" hidden="1" customHeight="1" thickTop="1" thickBot="1">
      <c r="B289" s="61">
        <f t="shared" si="21"/>
        <v>289</v>
      </c>
      <c r="C289" s="17">
        <v>0.6</v>
      </c>
      <c r="D289" s="163">
        <f t="shared" si="22"/>
        <v>0.5</v>
      </c>
      <c r="N289" s="51">
        <v>216</v>
      </c>
      <c r="O289" s="16">
        <v>52481.584158415848</v>
      </c>
      <c r="P289" s="16">
        <v>70445.940594059372</v>
      </c>
      <c r="Q289" s="16">
        <v>93542.970297029693</v>
      </c>
      <c r="R289" s="13">
        <v>94826.138613861389</v>
      </c>
      <c r="S289" s="55">
        <v>171816.23762376228</v>
      </c>
      <c r="T289" s="13">
        <v>14970.29702970297</v>
      </c>
      <c r="U289" s="13">
        <v>215</v>
      </c>
    </row>
    <row r="290" spans="2:21" ht="24.75" hidden="1" customHeight="1" thickTop="1" thickBot="1">
      <c r="B290" s="61">
        <f t="shared" si="21"/>
        <v>290</v>
      </c>
      <c r="C290" s="17">
        <v>0.6</v>
      </c>
      <c r="D290" s="163">
        <f t="shared" si="22"/>
        <v>0.5</v>
      </c>
      <c r="N290" s="51">
        <v>217</v>
      </c>
      <c r="O290" s="16">
        <v>52724.554455445556</v>
      </c>
      <c r="P290" s="16">
        <v>70772.07920792076</v>
      </c>
      <c r="Q290" s="16">
        <v>93976.03960396038</v>
      </c>
      <c r="R290" s="13">
        <v>95265.148514851491</v>
      </c>
      <c r="S290" s="55">
        <v>172611.68316831673</v>
      </c>
      <c r="T290" s="13">
        <v>15039.60396039604</v>
      </c>
      <c r="U290" s="13">
        <v>216</v>
      </c>
    </row>
    <row r="291" spans="2:21" ht="24.75" hidden="1" customHeight="1" thickTop="1" thickBot="1">
      <c r="B291" s="61">
        <f t="shared" si="21"/>
        <v>291</v>
      </c>
      <c r="C291" s="17">
        <v>0.6</v>
      </c>
      <c r="D291" s="163">
        <f t="shared" si="22"/>
        <v>0.5</v>
      </c>
      <c r="N291" s="51">
        <v>218</v>
      </c>
      <c r="O291" s="16">
        <v>52967.524752475256</v>
      </c>
      <c r="P291" s="16">
        <v>71098.217821782149</v>
      </c>
      <c r="Q291" s="16">
        <v>94409.108910891082</v>
      </c>
      <c r="R291" s="13">
        <v>95704.158415841594</v>
      </c>
      <c r="S291" s="55">
        <v>173407.12871287117</v>
      </c>
      <c r="T291" s="13">
        <v>15108.910891089108</v>
      </c>
      <c r="U291" s="13">
        <v>217</v>
      </c>
    </row>
    <row r="292" spans="2:21" ht="24.75" hidden="1" customHeight="1" thickTop="1" thickBot="1">
      <c r="B292" s="61">
        <f t="shared" si="21"/>
        <v>292</v>
      </c>
      <c r="C292" s="17">
        <v>0.6</v>
      </c>
      <c r="D292" s="163">
        <f t="shared" si="22"/>
        <v>0.5</v>
      </c>
      <c r="N292" s="51">
        <v>219</v>
      </c>
      <c r="O292" s="16">
        <v>53210.495049504956</v>
      </c>
      <c r="P292" s="16">
        <v>71424.356435643524</v>
      </c>
      <c r="Q292" s="16">
        <v>94842.178217821769</v>
      </c>
      <c r="R292" s="13">
        <v>96143.168316831681</v>
      </c>
      <c r="S292" s="55">
        <v>174202.57425742564</v>
      </c>
      <c r="T292" s="13">
        <v>15178.217821782178</v>
      </c>
      <c r="U292" s="13">
        <v>218</v>
      </c>
    </row>
    <row r="293" spans="2:21" ht="24.75" hidden="1" customHeight="1" thickTop="1" thickBot="1">
      <c r="B293" s="61">
        <f t="shared" si="21"/>
        <v>293</v>
      </c>
      <c r="C293" s="17">
        <v>0.6</v>
      </c>
      <c r="D293" s="163">
        <f t="shared" si="22"/>
        <v>0.5</v>
      </c>
      <c r="N293" s="51">
        <v>220</v>
      </c>
      <c r="O293" s="16">
        <v>53453.465346534664</v>
      </c>
      <c r="P293" s="16">
        <v>71750.495049504912</v>
      </c>
      <c r="Q293" s="16">
        <v>95275.247524752471</v>
      </c>
      <c r="R293" s="13">
        <v>96582.178217821784</v>
      </c>
      <c r="S293" s="55">
        <v>174998.01980198009</v>
      </c>
      <c r="T293" s="13">
        <v>15247.524752475247</v>
      </c>
      <c r="U293" s="13">
        <v>219</v>
      </c>
    </row>
    <row r="294" spans="2:21" ht="24.75" hidden="1" customHeight="1" thickTop="1" thickBot="1">
      <c r="B294" s="61">
        <f t="shared" si="21"/>
        <v>294</v>
      </c>
      <c r="C294" s="17">
        <v>0.6</v>
      </c>
      <c r="D294" s="163">
        <f t="shared" si="22"/>
        <v>0.5</v>
      </c>
      <c r="N294" s="51">
        <v>221</v>
      </c>
      <c r="O294" s="16">
        <v>53696.435643564364</v>
      </c>
      <c r="P294" s="16">
        <v>72076.633663366301</v>
      </c>
      <c r="Q294" s="16">
        <v>95708.316831683158</v>
      </c>
      <c r="R294" s="13">
        <v>97021.188118811886</v>
      </c>
      <c r="S294" s="55">
        <v>175793.46534653453</v>
      </c>
      <c r="T294" s="13">
        <v>15316.831683168317</v>
      </c>
      <c r="U294" s="13">
        <v>220</v>
      </c>
    </row>
    <row r="295" spans="2:21" ht="24.75" hidden="1" customHeight="1" thickTop="1" thickBot="1">
      <c r="B295" s="61">
        <f t="shared" si="21"/>
        <v>295</v>
      </c>
      <c r="C295" s="17">
        <v>0.6</v>
      </c>
      <c r="D295" s="163">
        <f t="shared" si="22"/>
        <v>0.5</v>
      </c>
      <c r="N295" s="51">
        <v>222</v>
      </c>
      <c r="O295" s="16">
        <v>53939.405940594064</v>
      </c>
      <c r="P295" s="16">
        <v>72402.77227722769</v>
      </c>
      <c r="Q295" s="16">
        <v>96141.386138613845</v>
      </c>
      <c r="R295" s="13">
        <v>97460.198019801988</v>
      </c>
      <c r="S295" s="55">
        <v>176588.91089108901</v>
      </c>
      <c r="T295" s="13">
        <v>15386.138613861385</v>
      </c>
      <c r="U295" s="13">
        <v>221</v>
      </c>
    </row>
    <row r="296" spans="2:21" ht="24.75" hidden="1" customHeight="1" thickTop="1" thickBot="1">
      <c r="B296" s="61">
        <f t="shared" si="21"/>
        <v>296</v>
      </c>
      <c r="C296" s="17">
        <v>0.6</v>
      </c>
      <c r="D296" s="163">
        <f t="shared" si="22"/>
        <v>0.5</v>
      </c>
      <c r="N296" s="51">
        <v>223</v>
      </c>
      <c r="O296" s="16">
        <v>54182.376237623772</v>
      </c>
      <c r="P296" s="16">
        <v>72728.910891089079</v>
      </c>
      <c r="Q296" s="16">
        <v>96574.455445544547</v>
      </c>
      <c r="R296" s="13">
        <v>97899.207920792076</v>
      </c>
      <c r="S296" s="55">
        <v>177384.35643564345</v>
      </c>
      <c r="T296" s="13">
        <v>15455.445544554455</v>
      </c>
      <c r="U296" s="13">
        <v>222</v>
      </c>
    </row>
    <row r="297" spans="2:21" ht="24.75" hidden="1" customHeight="1" thickTop="1" thickBot="1">
      <c r="B297" s="61">
        <f t="shared" si="21"/>
        <v>297</v>
      </c>
      <c r="C297" s="17">
        <v>0.6</v>
      </c>
      <c r="D297" s="163">
        <f t="shared" si="22"/>
        <v>0.5</v>
      </c>
      <c r="N297" s="51">
        <v>224</v>
      </c>
      <c r="O297" s="16">
        <v>54425.346534653472</v>
      </c>
      <c r="P297" s="16">
        <v>73055.049504950453</v>
      </c>
      <c r="Q297" s="16">
        <v>97007.524752475234</v>
      </c>
      <c r="R297" s="13">
        <v>98338.217821782178</v>
      </c>
      <c r="S297" s="55">
        <v>178179.8019801979</v>
      </c>
      <c r="T297" s="13">
        <v>15524.752475247524</v>
      </c>
      <c r="U297" s="13">
        <v>223</v>
      </c>
    </row>
    <row r="298" spans="2:21" ht="24.75" hidden="1" customHeight="1" thickTop="1" thickBot="1">
      <c r="B298" s="61">
        <f t="shared" si="21"/>
        <v>298</v>
      </c>
      <c r="C298" s="17">
        <v>0.6</v>
      </c>
      <c r="D298" s="163">
        <f t="shared" si="22"/>
        <v>0.5</v>
      </c>
      <c r="N298" s="51">
        <v>225</v>
      </c>
      <c r="O298" s="16">
        <v>54668.316831683172</v>
      </c>
      <c r="P298" s="16">
        <v>73381.188118811842</v>
      </c>
      <c r="Q298" s="16">
        <v>97440.594059405936</v>
      </c>
      <c r="R298" s="13">
        <v>98777.227722772281</v>
      </c>
      <c r="S298" s="55">
        <v>178975.24752475237</v>
      </c>
      <c r="T298" s="13">
        <v>15594.059405940594</v>
      </c>
      <c r="U298" s="13">
        <v>224</v>
      </c>
    </row>
    <row r="299" spans="2:21" ht="24.75" hidden="1" customHeight="1" thickTop="1" thickBot="1">
      <c r="B299" s="61">
        <f t="shared" si="21"/>
        <v>299</v>
      </c>
      <c r="C299" s="17">
        <v>0.6</v>
      </c>
      <c r="D299" s="163">
        <f t="shared" si="22"/>
        <v>0.5</v>
      </c>
      <c r="N299" s="51">
        <v>226</v>
      </c>
      <c r="O299" s="16">
        <v>54911.28712871288</v>
      </c>
      <c r="P299" s="16">
        <v>73707.326732673231</v>
      </c>
      <c r="Q299" s="16">
        <v>97873.663366336623</v>
      </c>
      <c r="R299" s="13">
        <v>99216.237623762383</v>
      </c>
      <c r="S299" s="55">
        <v>179770.69306930681</v>
      </c>
      <c r="T299" s="13">
        <v>15663.366336633662</v>
      </c>
      <c r="U299" s="13">
        <v>225</v>
      </c>
    </row>
    <row r="300" spans="2:21" ht="24.75" hidden="1" customHeight="1" thickTop="1" thickBot="1">
      <c r="B300" s="61">
        <f t="shared" si="21"/>
        <v>300</v>
      </c>
      <c r="C300" s="17">
        <v>0.6</v>
      </c>
      <c r="D300" s="163">
        <f t="shared" si="22"/>
        <v>0.5</v>
      </c>
      <c r="N300" s="51">
        <v>227</v>
      </c>
      <c r="O300" s="16">
        <v>55154.25742574258</v>
      </c>
      <c r="P300" s="16">
        <v>74033.46534653462</v>
      </c>
      <c r="Q300" s="16">
        <v>98306.73267326731</v>
      </c>
      <c r="R300" s="13">
        <v>99655.247524752485</v>
      </c>
      <c r="S300" s="55">
        <v>180566.13861386129</v>
      </c>
      <c r="T300" s="13">
        <v>15732.673267326732</v>
      </c>
      <c r="U300" s="13">
        <v>226</v>
      </c>
    </row>
    <row r="301" spans="2:21" ht="24.75" hidden="1" customHeight="1" thickTop="1" thickBot="1">
      <c r="B301" s="61">
        <f t="shared" si="21"/>
        <v>301</v>
      </c>
      <c r="C301" s="17">
        <v>0.6</v>
      </c>
      <c r="D301" s="163">
        <f t="shared" si="22"/>
        <v>0.5</v>
      </c>
      <c r="N301" s="51">
        <v>228</v>
      </c>
      <c r="O301" s="16">
        <v>55397.227722772288</v>
      </c>
      <c r="P301" s="16">
        <v>74359.603960396009</v>
      </c>
      <c r="Q301" s="16">
        <v>98739.801980198012</v>
      </c>
      <c r="R301" s="13">
        <v>100094.25742574257</v>
      </c>
      <c r="S301" s="55">
        <v>181361.58415841573</v>
      </c>
      <c r="T301" s="13">
        <v>15801.980198019801</v>
      </c>
      <c r="U301" s="13">
        <v>227</v>
      </c>
    </row>
    <row r="302" spans="2:21" ht="24.75" hidden="1" customHeight="1" thickTop="1" thickBot="1">
      <c r="B302" s="89"/>
      <c r="N302" s="51">
        <v>229</v>
      </c>
      <c r="O302" s="16">
        <v>55640.198019801988</v>
      </c>
      <c r="P302" s="16">
        <v>74685.742574257383</v>
      </c>
      <c r="Q302" s="16">
        <v>99172.871287128699</v>
      </c>
      <c r="R302" s="13">
        <v>100533.26732673268</v>
      </c>
      <c r="S302" s="55">
        <v>182157.02970297018</v>
      </c>
      <c r="T302" s="13">
        <v>15871.287128712871</v>
      </c>
      <c r="U302" s="13">
        <v>228</v>
      </c>
    </row>
    <row r="303" spans="2:21" ht="24.75" hidden="1" customHeight="1" thickTop="1" thickBot="1">
      <c r="B303" s="89"/>
      <c r="N303" s="51">
        <v>230</v>
      </c>
      <c r="O303" s="16">
        <v>55883.168316831689</v>
      </c>
      <c r="P303" s="16">
        <v>75011.881188118772</v>
      </c>
      <c r="Q303" s="16">
        <v>99605.940594059401</v>
      </c>
      <c r="R303" s="13">
        <v>100972.27722772278</v>
      </c>
      <c r="S303" s="55">
        <v>182952.47524752465</v>
      </c>
      <c r="T303" s="13">
        <v>15940.594059405939</v>
      </c>
      <c r="U303" s="13">
        <v>229</v>
      </c>
    </row>
    <row r="304" spans="2:21" ht="24.75" hidden="1" customHeight="1" thickTop="1" thickBot="1">
      <c r="B304" s="89"/>
      <c r="N304" s="51">
        <v>231</v>
      </c>
      <c r="O304" s="16">
        <v>56126.138613861396</v>
      </c>
      <c r="P304" s="16">
        <v>75338.019801980161</v>
      </c>
      <c r="Q304" s="16">
        <v>100039.00990099009</v>
      </c>
      <c r="R304" s="13">
        <v>101411.28712871288</v>
      </c>
      <c r="S304" s="13">
        <v>183747.92079207909</v>
      </c>
      <c r="T304" s="13">
        <v>16009.90099009901</v>
      </c>
      <c r="U304" s="13">
        <v>230</v>
      </c>
    </row>
    <row r="305" spans="2:21" ht="24.75" hidden="1" customHeight="1" thickTop="1" thickBot="1">
      <c r="B305" s="89"/>
      <c r="N305" s="51">
        <v>232</v>
      </c>
      <c r="O305" s="16">
        <v>56369.108910891096</v>
      </c>
      <c r="P305" s="16">
        <v>75664.15841584155</v>
      </c>
      <c r="Q305" s="16">
        <v>100472.07920792077</v>
      </c>
      <c r="R305" s="13">
        <v>101850.29702970297</v>
      </c>
      <c r="S305" s="13">
        <v>184543.36633663354</v>
      </c>
      <c r="T305" s="13">
        <v>16079.207920792078</v>
      </c>
      <c r="U305" s="13">
        <v>231</v>
      </c>
    </row>
    <row r="306" spans="2:21" ht="24.75" hidden="1" customHeight="1" thickTop="1" thickBot="1">
      <c r="B306" s="89"/>
      <c r="N306" s="51">
        <v>233</v>
      </c>
      <c r="O306" s="16">
        <v>56612.079207920797</v>
      </c>
      <c r="P306" s="16">
        <v>75990.297029702939</v>
      </c>
      <c r="Q306" s="16">
        <v>100905.14851485148</v>
      </c>
      <c r="R306" s="13">
        <v>102289.30693069307</v>
      </c>
      <c r="S306" s="13">
        <v>185338.81188118801</v>
      </c>
      <c r="T306" s="13">
        <v>16148.514851485148</v>
      </c>
      <c r="U306" s="13">
        <v>232</v>
      </c>
    </row>
    <row r="307" spans="2:21" ht="24.75" hidden="1" customHeight="1" thickTop="1" thickBot="1">
      <c r="B307" s="89"/>
      <c r="N307" s="51">
        <v>234</v>
      </c>
      <c r="O307" s="16">
        <v>56855.049504950504</v>
      </c>
      <c r="P307" s="16">
        <v>76316.435643564313</v>
      </c>
      <c r="Q307" s="16">
        <v>101338.21782178216</v>
      </c>
      <c r="R307" s="13">
        <v>102728.31683168317</v>
      </c>
      <c r="S307" s="13">
        <v>186134.25742574246</v>
      </c>
      <c r="T307" s="13">
        <v>16217.821782178216</v>
      </c>
      <c r="U307" s="13">
        <v>233</v>
      </c>
    </row>
    <row r="308" spans="2:21" ht="24.75" hidden="1" customHeight="1" thickTop="1" thickBot="1">
      <c r="B308" s="89"/>
      <c r="N308" s="51">
        <v>235</v>
      </c>
      <c r="O308" s="16">
        <v>57098.019801980205</v>
      </c>
      <c r="P308" s="16">
        <v>76642.574257425702</v>
      </c>
      <c r="Q308" s="16">
        <v>101771.28712871287</v>
      </c>
      <c r="R308" s="13">
        <v>103167.32673267327</v>
      </c>
      <c r="S308" s="13">
        <v>186929.7029702969</v>
      </c>
      <c r="T308" s="13">
        <v>16287.128712871287</v>
      </c>
      <c r="U308" s="13">
        <v>234</v>
      </c>
    </row>
    <row r="309" spans="2:21" ht="24.75" hidden="1" customHeight="1" thickTop="1" thickBot="1">
      <c r="B309" s="89"/>
      <c r="N309" s="51">
        <v>236</v>
      </c>
      <c r="O309" s="16">
        <v>57340.990099009912</v>
      </c>
      <c r="P309" s="16">
        <v>76968.712871287091</v>
      </c>
      <c r="Q309" s="16">
        <v>102204.35643564355</v>
      </c>
      <c r="R309" s="13">
        <v>103606.33663366338</v>
      </c>
      <c r="S309" s="13">
        <v>187725.14851485137</v>
      </c>
      <c r="T309" s="13">
        <v>16356.435643564357</v>
      </c>
      <c r="U309" s="13">
        <v>235</v>
      </c>
    </row>
    <row r="310" spans="2:21" ht="24.75" hidden="1" customHeight="1" thickTop="1" thickBot="1">
      <c r="B310" s="89"/>
      <c r="N310" s="51">
        <v>237</v>
      </c>
      <c r="O310" s="16">
        <v>57583.960396039613</v>
      </c>
      <c r="P310" s="16">
        <v>77294.85148514848</v>
      </c>
      <c r="Q310" s="16">
        <v>102637.42574257424</v>
      </c>
      <c r="R310" s="13">
        <v>104045.34653465346</v>
      </c>
      <c r="S310" s="13">
        <v>188520.59405940582</v>
      </c>
      <c r="T310" s="13">
        <v>16425.742574257427</v>
      </c>
      <c r="U310" s="13">
        <v>236</v>
      </c>
    </row>
    <row r="311" spans="2:21" ht="24.75" hidden="1" customHeight="1" thickTop="1" thickBot="1">
      <c r="B311" s="89"/>
      <c r="N311" s="51">
        <v>238</v>
      </c>
      <c r="O311" s="16">
        <v>57826.930693069313</v>
      </c>
      <c r="P311" s="16">
        <v>77620.990099009869</v>
      </c>
      <c r="Q311" s="16">
        <v>103070.49504950494</v>
      </c>
      <c r="R311" s="13">
        <v>104484.35643564357</v>
      </c>
      <c r="S311" s="13">
        <v>189316.03960396029</v>
      </c>
      <c r="T311" s="13">
        <v>16495.049504950493</v>
      </c>
      <c r="U311" s="13">
        <v>237</v>
      </c>
    </row>
    <row r="312" spans="2:21" ht="24.75" hidden="1" customHeight="1" thickTop="1" thickBot="1">
      <c r="B312" s="89"/>
      <c r="N312" s="51">
        <v>239</v>
      </c>
      <c r="O312" s="16">
        <v>58069.90099009902</v>
      </c>
      <c r="P312" s="16">
        <v>77947.128712871243</v>
      </c>
      <c r="Q312" s="16">
        <v>103503.56435643563</v>
      </c>
      <c r="R312" s="13">
        <v>104923.36633663367</v>
      </c>
      <c r="S312" s="13">
        <v>190111.48514851474</v>
      </c>
      <c r="T312" s="13">
        <v>16564.356435643564</v>
      </c>
      <c r="U312" s="13">
        <v>238</v>
      </c>
    </row>
    <row r="313" spans="2:21" ht="24.75" hidden="1" customHeight="1" thickTop="1" thickBot="1">
      <c r="B313" s="89"/>
      <c r="N313" s="51">
        <v>240</v>
      </c>
      <c r="O313" s="16">
        <v>58312.871287128721</v>
      </c>
      <c r="P313" s="16">
        <v>78273.267326732632</v>
      </c>
      <c r="Q313" s="16">
        <v>103936.63366336633</v>
      </c>
      <c r="R313" s="13">
        <v>105362.37623762377</v>
      </c>
      <c r="S313" s="13">
        <v>190906.93069306918</v>
      </c>
      <c r="T313" s="13">
        <v>16633.663366336634</v>
      </c>
      <c r="U313" s="13">
        <v>239</v>
      </c>
    </row>
    <row r="314" spans="2:21" ht="24.75" hidden="1" customHeight="1" thickTop="1" thickBot="1">
      <c r="B314" s="89"/>
      <c r="N314" s="51">
        <v>241</v>
      </c>
      <c r="O314" s="16">
        <v>58555.841584158421</v>
      </c>
      <c r="P314" s="16">
        <v>78599.405940594021</v>
      </c>
      <c r="Q314" s="16">
        <v>104369.70297029702</v>
      </c>
      <c r="R314" s="13">
        <v>105801.38613861386</v>
      </c>
      <c r="S314" s="13">
        <v>191702.37623762366</v>
      </c>
      <c r="T314" s="13">
        <v>16702.970297029704</v>
      </c>
      <c r="U314" s="13">
        <v>240</v>
      </c>
    </row>
    <row r="315" spans="2:21" ht="24.75" hidden="1" customHeight="1" thickTop="1" thickBot="1">
      <c r="B315" s="89"/>
      <c r="N315" s="51">
        <v>242</v>
      </c>
      <c r="O315" s="16">
        <v>58798.811881188129</v>
      </c>
      <c r="P315" s="16">
        <v>78925.54455445541</v>
      </c>
      <c r="Q315" s="16">
        <v>104802.7722772277</v>
      </c>
      <c r="R315" s="13">
        <v>106240.39603960396</v>
      </c>
      <c r="S315" s="13">
        <v>192497.8217821781</v>
      </c>
      <c r="T315" s="13">
        <v>16772.27722772277</v>
      </c>
      <c r="U315" s="13">
        <v>241</v>
      </c>
    </row>
    <row r="316" spans="2:21" ht="24.75" hidden="1" customHeight="1" thickTop="1" thickBot="1">
      <c r="B316" s="89"/>
      <c r="N316" s="51">
        <v>243</v>
      </c>
      <c r="O316" s="16">
        <v>59041.782178217829</v>
      </c>
      <c r="P316" s="16">
        <v>79251.683168316798</v>
      </c>
      <c r="Q316" s="16">
        <v>105235.84158415841</v>
      </c>
      <c r="R316" s="13">
        <v>106679.40594059406</v>
      </c>
      <c r="S316" s="13">
        <v>193293.26732673254</v>
      </c>
      <c r="T316" s="13">
        <v>16841.584158415841</v>
      </c>
      <c r="U316" s="13">
        <v>242</v>
      </c>
    </row>
    <row r="317" spans="2:21" ht="24.75" hidden="1" customHeight="1" thickTop="1" thickBot="1">
      <c r="B317" s="89"/>
      <c r="N317" s="51">
        <v>244</v>
      </c>
      <c r="O317" s="16">
        <v>59284.752475247536</v>
      </c>
      <c r="P317" s="16">
        <v>79577.821782178173</v>
      </c>
      <c r="Q317" s="16">
        <v>105668.91089108909</v>
      </c>
      <c r="R317" s="13">
        <v>107118.41584158417</v>
      </c>
      <c r="S317" s="13">
        <v>194088.71287128702</v>
      </c>
      <c r="T317" s="13">
        <v>16910.891089108911</v>
      </c>
      <c r="U317" s="13">
        <v>243</v>
      </c>
    </row>
    <row r="318" spans="2:21" ht="24.75" hidden="1" customHeight="1" thickTop="1" thickBot="1">
      <c r="B318" s="89"/>
      <c r="N318" s="51">
        <v>245</v>
      </c>
      <c r="O318" s="16">
        <v>59527.722772277237</v>
      </c>
      <c r="P318" s="16">
        <v>79903.960396039562</v>
      </c>
      <c r="Q318" s="16">
        <v>106101.9801980198</v>
      </c>
      <c r="R318" s="13">
        <v>107557.42574257425</v>
      </c>
      <c r="S318" s="13">
        <v>194884.15841584146</v>
      </c>
      <c r="T318" s="13">
        <v>16980.198019801981</v>
      </c>
      <c r="U318" s="13">
        <v>244</v>
      </c>
    </row>
    <row r="319" spans="2:21" ht="24.75" hidden="1" customHeight="1" thickTop="1" thickBot="1">
      <c r="B319" s="89"/>
      <c r="N319" s="51">
        <v>246</v>
      </c>
      <c r="O319" s="16">
        <v>59770.693069306937</v>
      </c>
      <c r="P319" s="16">
        <v>80230.09900990095</v>
      </c>
      <c r="Q319" s="16">
        <v>106535.04950495048</v>
      </c>
      <c r="R319" s="13">
        <v>107996.43564356436</v>
      </c>
      <c r="S319" s="13">
        <v>195679.60396039591</v>
      </c>
      <c r="T319" s="13">
        <v>17049.504950495048</v>
      </c>
      <c r="U319" s="13">
        <v>245</v>
      </c>
    </row>
    <row r="320" spans="2:21" ht="24.75" hidden="1" customHeight="1" thickTop="1" thickBot="1">
      <c r="B320" s="89"/>
      <c r="N320" s="51">
        <v>247</v>
      </c>
      <c r="O320" s="16">
        <v>60013.663366336645</v>
      </c>
      <c r="P320" s="16">
        <v>80556.237623762339</v>
      </c>
      <c r="Q320" s="16">
        <v>106968.11881188117</v>
      </c>
      <c r="R320" s="13">
        <v>108435.44554455446</v>
      </c>
      <c r="S320" s="13">
        <v>196475.04950495038</v>
      </c>
      <c r="T320" s="13">
        <v>17118.811881188118</v>
      </c>
      <c r="U320" s="13">
        <v>246</v>
      </c>
    </row>
    <row r="321" spans="2:21" ht="24.75" hidden="1" customHeight="1" thickTop="1" thickBot="1">
      <c r="B321" s="89"/>
      <c r="N321" s="51">
        <v>248</v>
      </c>
      <c r="O321" s="16">
        <v>60256.633663366345</v>
      </c>
      <c r="P321" s="16">
        <v>80882.376237623728</v>
      </c>
      <c r="Q321" s="16">
        <v>107401.18811881187</v>
      </c>
      <c r="R321" s="13">
        <v>108874.45544554456</v>
      </c>
      <c r="S321" s="13">
        <v>197270.49504950483</v>
      </c>
      <c r="T321" s="13">
        <v>17188.118811881188</v>
      </c>
      <c r="U321" s="13">
        <v>247</v>
      </c>
    </row>
    <row r="322" spans="2:21" ht="24.75" hidden="1" customHeight="1" thickTop="1" thickBot="1">
      <c r="B322" s="89"/>
      <c r="N322" s="51">
        <v>249</v>
      </c>
      <c r="O322" s="16">
        <v>60499.603960396045</v>
      </c>
      <c r="P322" s="16">
        <v>81208.514851485103</v>
      </c>
      <c r="Q322" s="16">
        <v>107834.25742574256</v>
      </c>
      <c r="R322" s="13">
        <v>109313.46534653466</v>
      </c>
      <c r="S322" s="13">
        <v>198065.94059405927</v>
      </c>
      <c r="T322" s="13">
        <v>17257.425742574258</v>
      </c>
      <c r="U322" s="13">
        <v>248</v>
      </c>
    </row>
    <row r="323" spans="2:21" ht="24.75" hidden="1" customHeight="1" thickTop="1" thickBot="1">
      <c r="B323" s="89"/>
      <c r="N323" s="51">
        <v>250</v>
      </c>
      <c r="O323" s="16">
        <v>60742.574257425753</v>
      </c>
      <c r="P323" s="16">
        <v>81534.653465346491</v>
      </c>
      <c r="Q323" s="16">
        <v>108267.32673267326</v>
      </c>
      <c r="R323" s="13">
        <v>109752.47524752475</v>
      </c>
      <c r="S323" s="13">
        <v>198861.38613861374</v>
      </c>
      <c r="T323" s="13">
        <v>17326.732673267325</v>
      </c>
      <c r="U323" s="13">
        <v>249</v>
      </c>
    </row>
    <row r="324" spans="2:21" ht="24.75" hidden="1" customHeight="1" thickTop="1" thickBot="1">
      <c r="B324" s="89"/>
      <c r="N324" s="51">
        <v>251</v>
      </c>
      <c r="O324" s="16">
        <v>60985.544554455453</v>
      </c>
      <c r="P324" s="16">
        <v>81860.79207920788</v>
      </c>
      <c r="Q324" s="16">
        <v>108700.39603960395</v>
      </c>
      <c r="R324" s="13">
        <v>110191.48514851485</v>
      </c>
      <c r="S324" s="13">
        <v>199656.83168316819</v>
      </c>
      <c r="T324" s="13">
        <v>17396.039603960395</v>
      </c>
      <c r="U324" s="13">
        <v>250</v>
      </c>
    </row>
    <row r="325" spans="2:21" ht="24.75" hidden="1" customHeight="1" thickTop="1" thickBot="1">
      <c r="B325" s="89"/>
      <c r="N325" s="51">
        <v>252</v>
      </c>
      <c r="O325" s="16">
        <v>61228.514851485161</v>
      </c>
      <c r="P325" s="16">
        <v>82186.930693069269</v>
      </c>
      <c r="Q325" s="16">
        <v>109133.46534653463</v>
      </c>
      <c r="R325" s="13">
        <v>110630.49504950496</v>
      </c>
      <c r="S325" s="13">
        <v>200452.27722772266</v>
      </c>
      <c r="T325" s="13">
        <v>17465.346534653465</v>
      </c>
      <c r="U325" s="13">
        <v>251</v>
      </c>
    </row>
    <row r="326" spans="2:21" ht="24.75" hidden="1" customHeight="1" thickTop="1" thickBot="1">
      <c r="B326" s="89"/>
      <c r="N326" s="51">
        <v>253</v>
      </c>
      <c r="O326" s="16">
        <v>61471.485148514861</v>
      </c>
      <c r="P326" s="16">
        <v>82513.069306930658</v>
      </c>
      <c r="Q326" s="16">
        <v>109566.53465346534</v>
      </c>
      <c r="R326" s="13">
        <v>111069.50495049506</v>
      </c>
      <c r="S326" s="13">
        <v>201247.72277227711</v>
      </c>
      <c r="T326" s="13">
        <v>17534.653465346535</v>
      </c>
      <c r="U326" s="13">
        <v>252</v>
      </c>
    </row>
    <row r="327" spans="2:21" ht="24.75" hidden="1" customHeight="1" thickTop="1" thickBot="1">
      <c r="B327" s="89"/>
      <c r="N327" s="51">
        <v>254</v>
      </c>
      <c r="O327" s="16">
        <v>61714.455445544561</v>
      </c>
      <c r="P327" s="16">
        <v>82839.207920792032</v>
      </c>
      <c r="Q327" s="16">
        <v>109999.60396039602</v>
      </c>
      <c r="R327" s="13">
        <v>111508.51485148515</v>
      </c>
      <c r="S327" s="13">
        <v>202043.16831683155</v>
      </c>
      <c r="T327" s="13">
        <v>17603.960396039602</v>
      </c>
      <c r="U327" s="13">
        <v>253</v>
      </c>
    </row>
    <row r="328" spans="2:21" ht="24.75" hidden="1" customHeight="1" thickTop="1" thickBot="1">
      <c r="B328" s="89"/>
      <c r="N328" s="51">
        <v>255</v>
      </c>
      <c r="O328" s="16">
        <v>61957.425742574269</v>
      </c>
      <c r="P328" s="16">
        <v>83165.346534653421</v>
      </c>
      <c r="Q328" s="16">
        <v>110432.67326732673</v>
      </c>
      <c r="R328" s="13">
        <v>111947.52475247525</v>
      </c>
      <c r="S328" s="13">
        <v>202838.61386138602</v>
      </c>
      <c r="T328" s="13">
        <v>17673.267326732672</v>
      </c>
      <c r="U328" s="13">
        <v>254</v>
      </c>
    </row>
    <row r="329" spans="2:21" ht="24.75" hidden="1" customHeight="1" thickTop="1" thickBot="1">
      <c r="B329" s="89"/>
      <c r="N329" s="51">
        <v>256</v>
      </c>
      <c r="O329" s="16">
        <v>62200.396039603969</v>
      </c>
      <c r="P329" s="16">
        <v>83491.48514851481</v>
      </c>
      <c r="Q329" s="16">
        <v>110865.74257425741</v>
      </c>
      <c r="R329" s="13">
        <v>112386.53465346535</v>
      </c>
      <c r="S329" s="13">
        <v>203634.05940594047</v>
      </c>
      <c r="T329" s="13">
        <v>17742.574257425742</v>
      </c>
      <c r="U329" s="13">
        <v>255</v>
      </c>
    </row>
    <row r="330" spans="2:21" ht="24.75" hidden="1" customHeight="1" thickTop="1" thickBot="1">
      <c r="B330" s="89"/>
      <c r="N330" s="51">
        <v>257</v>
      </c>
      <c r="O330" s="16">
        <v>62443.36633663367</v>
      </c>
      <c r="P330" s="16">
        <v>83817.623762376199</v>
      </c>
      <c r="Q330" s="16">
        <v>111298.8118811881</v>
      </c>
      <c r="R330" s="13">
        <v>112825.54455445545</v>
      </c>
      <c r="S330" s="13">
        <v>204429.50495049491</v>
      </c>
      <c r="T330" s="13">
        <v>17811.881188118812</v>
      </c>
      <c r="U330" s="13">
        <v>256</v>
      </c>
    </row>
    <row r="331" spans="2:21" ht="24.75" hidden="1" customHeight="1" thickTop="1" thickBot="1">
      <c r="B331" s="89"/>
      <c r="N331" s="51">
        <v>258</v>
      </c>
      <c r="O331" s="16">
        <v>62686.336633663377</v>
      </c>
      <c r="P331" s="16">
        <v>84143.762376237588</v>
      </c>
      <c r="Q331" s="16">
        <v>111731.8811881188</v>
      </c>
      <c r="R331" s="13">
        <v>113264.55445544556</v>
      </c>
      <c r="S331" s="13">
        <v>205224.95049504939</v>
      </c>
      <c r="T331" s="13">
        <v>17881.188118811882</v>
      </c>
      <c r="U331" s="13">
        <v>257</v>
      </c>
    </row>
    <row r="332" spans="2:21" ht="24.75" hidden="1" customHeight="1" thickTop="1" thickBot="1">
      <c r="B332" s="89"/>
      <c r="N332" s="51">
        <v>259</v>
      </c>
      <c r="O332" s="16">
        <v>62929.306930693077</v>
      </c>
      <c r="P332" s="16">
        <v>84469.900990098962</v>
      </c>
      <c r="Q332" s="16">
        <v>112164.95049504949</v>
      </c>
      <c r="R332" s="13">
        <v>113703.56435643564</v>
      </c>
      <c r="S332" s="13">
        <v>206020.39603960383</v>
      </c>
      <c r="T332" s="13">
        <v>17950.495049504949</v>
      </c>
      <c r="U332" s="13">
        <v>258</v>
      </c>
    </row>
    <row r="333" spans="2:21" ht="24.75" hidden="1" customHeight="1" thickTop="1" thickBot="1">
      <c r="B333" s="61"/>
      <c r="N333" s="51">
        <v>260</v>
      </c>
      <c r="O333" s="16">
        <v>63172.277227722778</v>
      </c>
      <c r="P333" s="16">
        <v>84796.039603960351</v>
      </c>
      <c r="Q333" s="16">
        <v>112598.01980198019</v>
      </c>
      <c r="R333" s="13">
        <v>114142.57425742575</v>
      </c>
      <c r="S333" s="13">
        <v>206815.84158415828</v>
      </c>
      <c r="T333" s="13">
        <v>18019.801980198019</v>
      </c>
      <c r="U333" s="13">
        <v>259</v>
      </c>
    </row>
    <row r="334" spans="2:21" ht="24.75" hidden="1" customHeight="1" thickTop="1" thickBot="1">
      <c r="B334" s="61"/>
      <c r="N334" s="51">
        <v>261</v>
      </c>
      <c r="O334" s="16">
        <v>63415.247524752485</v>
      </c>
      <c r="P334" s="16">
        <v>85122.17821782174</v>
      </c>
      <c r="Q334" s="16">
        <v>113031.08910891088</v>
      </c>
      <c r="R334" s="13">
        <v>114581.58415841585</v>
      </c>
      <c r="S334" s="13">
        <v>207611.28712871275</v>
      </c>
      <c r="T334" s="13">
        <v>18089.108910891089</v>
      </c>
      <c r="U334" s="13">
        <v>260</v>
      </c>
    </row>
    <row r="335" spans="2:21" ht="24.75" hidden="1" customHeight="1" thickTop="1" thickBot="1">
      <c r="B335" s="61"/>
      <c r="N335" s="51">
        <v>262</v>
      </c>
      <c r="O335" s="16">
        <v>63658.217821782186</v>
      </c>
      <c r="P335" s="16">
        <v>85448.316831683129</v>
      </c>
      <c r="Q335" s="16">
        <v>113464.15841584156</v>
      </c>
      <c r="R335" s="13">
        <v>115020.59405940595</v>
      </c>
      <c r="S335" s="13">
        <v>208406.73267326719</v>
      </c>
      <c r="T335" s="13">
        <v>18158.415841584159</v>
      </c>
      <c r="U335" s="13">
        <v>261</v>
      </c>
    </row>
    <row r="336" spans="2:21" ht="24.75" hidden="1" customHeight="1" thickTop="1" thickBot="1">
      <c r="B336" s="61"/>
      <c r="N336" s="51">
        <v>263</v>
      </c>
      <c r="O336" s="16">
        <v>63901.188118811893</v>
      </c>
      <c r="P336" s="16">
        <v>85774.455445544518</v>
      </c>
      <c r="Q336" s="16">
        <v>113897.22772277227</v>
      </c>
      <c r="R336" s="13">
        <v>115459.60396039604</v>
      </c>
      <c r="S336" s="13">
        <v>209202.17821782167</v>
      </c>
      <c r="T336" s="13">
        <v>18227.722772277226</v>
      </c>
      <c r="U336" s="13">
        <v>262</v>
      </c>
    </row>
    <row r="337" spans="2:21" ht="24.75" hidden="1" customHeight="1" thickTop="1" thickBot="1">
      <c r="B337" s="61"/>
      <c r="N337" s="51">
        <v>264</v>
      </c>
      <c r="O337" s="16">
        <v>64144.158415841594</v>
      </c>
      <c r="P337" s="16">
        <v>86100.594059405892</v>
      </c>
      <c r="Q337" s="16">
        <v>114330.29702970295</v>
      </c>
      <c r="R337" s="13">
        <v>115898.61386138614</v>
      </c>
      <c r="S337" s="13">
        <v>209997.62376237611</v>
      </c>
      <c r="T337" s="13">
        <v>18297.029702970296</v>
      </c>
      <c r="U337" s="13">
        <v>263</v>
      </c>
    </row>
    <row r="338" spans="2:21" ht="24.75" hidden="1" customHeight="1" thickTop="1" thickBot="1">
      <c r="B338" s="61"/>
      <c r="N338" s="51">
        <v>265</v>
      </c>
      <c r="O338" s="16">
        <v>64387.128712871294</v>
      </c>
      <c r="P338" s="16">
        <v>86426.732673267281</v>
      </c>
      <c r="Q338" s="16">
        <v>114763.36633663366</v>
      </c>
      <c r="R338" s="13">
        <v>116337.62376237624</v>
      </c>
      <c r="S338" s="13">
        <v>210793.06930693056</v>
      </c>
      <c r="T338" s="13">
        <v>18366.336633663366</v>
      </c>
      <c r="U338" s="13">
        <v>264</v>
      </c>
    </row>
    <row r="339" spans="2:21" ht="24.75" hidden="1" customHeight="1" thickTop="1" thickBot="1">
      <c r="B339" s="61"/>
      <c r="N339" s="51">
        <v>266</v>
      </c>
      <c r="O339" s="16">
        <v>64630.099009901001</v>
      </c>
      <c r="P339" s="16">
        <v>86752.87128712867</v>
      </c>
      <c r="Q339" s="16">
        <v>115196.43564356434</v>
      </c>
      <c r="R339" s="13">
        <v>116776.63366336634</v>
      </c>
      <c r="S339" s="13">
        <v>211588.51485148503</v>
      </c>
      <c r="T339" s="13">
        <v>18435.643564356436</v>
      </c>
      <c r="U339" s="13">
        <v>265</v>
      </c>
    </row>
    <row r="340" spans="2:21" ht="24.75" hidden="1" customHeight="1" thickTop="1" thickBot="1">
      <c r="B340" s="61"/>
      <c r="N340" s="51">
        <v>267</v>
      </c>
      <c r="O340" s="16">
        <v>64873.069306930702</v>
      </c>
      <c r="P340" s="16">
        <v>87079.009900990059</v>
      </c>
      <c r="Q340" s="16">
        <v>115629.50495049503</v>
      </c>
      <c r="R340" s="13">
        <v>117215.64356435645</v>
      </c>
      <c r="S340" s="13">
        <v>212383.96039603947</v>
      </c>
      <c r="T340" s="13">
        <v>18504.950495049503</v>
      </c>
      <c r="U340" s="13">
        <v>266</v>
      </c>
    </row>
    <row r="341" spans="2:21" ht="24.75" hidden="1" customHeight="1" thickTop="1" thickBot="1">
      <c r="B341" s="61"/>
      <c r="N341" s="51">
        <v>268</v>
      </c>
      <c r="O341" s="16">
        <v>65116.039603960402</v>
      </c>
      <c r="P341" s="16">
        <v>87405.148514851448</v>
      </c>
      <c r="Q341" s="16">
        <v>116062.57425742573</v>
      </c>
      <c r="R341" s="13">
        <v>117654.65346534654</v>
      </c>
      <c r="S341" s="13">
        <v>213179.40594059392</v>
      </c>
      <c r="T341" s="13">
        <v>18574.257425742573</v>
      </c>
      <c r="U341" s="13">
        <v>267</v>
      </c>
    </row>
    <row r="342" spans="2:21" ht="24.75" hidden="1" customHeight="1" thickTop="1" thickBot="1">
      <c r="B342" s="61"/>
      <c r="N342" s="51">
        <v>269</v>
      </c>
      <c r="O342" s="16">
        <v>65359.00990099011</v>
      </c>
      <c r="P342" s="16">
        <v>87731.287128712822</v>
      </c>
      <c r="Q342" s="16">
        <v>116495.64356435642</v>
      </c>
      <c r="R342" s="13">
        <v>118093.66336633664</v>
      </c>
      <c r="S342" s="13">
        <v>213974.85148514839</v>
      </c>
      <c r="T342" s="13">
        <v>18643.564356435643</v>
      </c>
      <c r="U342" s="13">
        <v>268</v>
      </c>
    </row>
    <row r="343" spans="2:21" ht="24.75" hidden="1" customHeight="1" thickTop="1" thickBot="1">
      <c r="B343" s="61"/>
      <c r="N343" s="51">
        <v>270</v>
      </c>
      <c r="O343" s="16">
        <v>65601.98019801981</v>
      </c>
      <c r="P343" s="16">
        <v>88057.425742574211</v>
      </c>
      <c r="Q343" s="16">
        <v>116928.71287128712</v>
      </c>
      <c r="R343" s="13">
        <v>118532.67326732674</v>
      </c>
      <c r="S343" s="13">
        <v>214770.29702970284</v>
      </c>
      <c r="T343" s="13">
        <v>18712.871287128713</v>
      </c>
      <c r="U343" s="13">
        <v>269</v>
      </c>
    </row>
    <row r="344" spans="2:21" ht="24.75" hidden="1" customHeight="1" thickTop="1" thickBot="1">
      <c r="B344" s="61"/>
      <c r="N344" s="51">
        <v>271</v>
      </c>
      <c r="O344" s="16">
        <v>65844.950495049517</v>
      </c>
      <c r="P344" s="16">
        <v>88383.5643564356</v>
      </c>
      <c r="Q344" s="16">
        <v>117361.78217821781</v>
      </c>
      <c r="R344" s="13">
        <v>118971.68316831684</v>
      </c>
      <c r="S344" s="13">
        <v>215565.74257425728</v>
      </c>
      <c r="T344" s="13">
        <v>18782.17821782178</v>
      </c>
      <c r="U344" s="13">
        <v>270</v>
      </c>
    </row>
    <row r="345" spans="2:21" ht="12" hidden="1" customHeight="1" thickTop="1" thickBot="1">
      <c r="B345" s="61"/>
      <c r="N345" s="51">
        <v>272</v>
      </c>
      <c r="O345" s="16">
        <v>66087.920792079211</v>
      </c>
      <c r="P345" s="16">
        <v>88709.702970296988</v>
      </c>
      <c r="Q345" s="16">
        <v>117794.85148514849</v>
      </c>
      <c r="R345" s="13">
        <v>119410.69306930693</v>
      </c>
      <c r="S345" s="13">
        <v>216361.18811881175</v>
      </c>
      <c r="T345" s="13">
        <v>18851.48514851485</v>
      </c>
      <c r="U345" s="13">
        <v>271</v>
      </c>
    </row>
    <row r="346" spans="2:21" ht="24.75" hidden="1" customHeight="1" thickTop="1" thickBot="1">
      <c r="B346" s="61"/>
      <c r="N346" s="51">
        <v>273</v>
      </c>
      <c r="O346" s="16">
        <v>66330.891089108918</v>
      </c>
      <c r="P346" s="16">
        <v>89035.841584158377</v>
      </c>
      <c r="Q346" s="16">
        <v>118227.9207920792</v>
      </c>
      <c r="R346" s="13">
        <v>119849.70297029703</v>
      </c>
      <c r="S346" s="13">
        <v>217156.6336633662</v>
      </c>
      <c r="T346" s="13">
        <v>18920.79207920792</v>
      </c>
      <c r="U346" s="13">
        <v>272</v>
      </c>
    </row>
    <row r="347" spans="2:21" ht="24.75" hidden="1" customHeight="1" thickTop="1" thickBot="1">
      <c r="B347" s="61"/>
      <c r="N347" s="51">
        <v>274</v>
      </c>
      <c r="O347" s="16">
        <v>66573.861386138626</v>
      </c>
      <c r="P347" s="16">
        <v>89361.980198019752</v>
      </c>
      <c r="Q347" s="16">
        <v>118660.99009900988</v>
      </c>
      <c r="R347" s="13">
        <v>120288.71287128713</v>
      </c>
      <c r="S347" s="13">
        <v>217952.07920792064</v>
      </c>
      <c r="T347" s="13">
        <v>18990.09900990099</v>
      </c>
      <c r="U347" s="13">
        <v>273</v>
      </c>
    </row>
    <row r="348" spans="2:21" ht="24.75" hidden="1" customHeight="1" thickTop="1" thickBot="1">
      <c r="B348" s="61"/>
      <c r="N348" s="51">
        <v>275</v>
      </c>
      <c r="O348" s="16">
        <v>66816.831683168333</v>
      </c>
      <c r="P348" s="16">
        <v>89688.118811881141</v>
      </c>
      <c r="Q348" s="16">
        <v>119094.05940594058</v>
      </c>
      <c r="R348" s="13">
        <v>120727.72277227724</v>
      </c>
      <c r="S348" s="13">
        <v>218747.52475247512</v>
      </c>
      <c r="T348" s="13">
        <v>19059.405940594057</v>
      </c>
      <c r="U348" s="13">
        <v>274</v>
      </c>
    </row>
    <row r="349" spans="2:21" ht="24.75" hidden="1" customHeight="1" thickTop="1" thickBot="1">
      <c r="B349" s="61"/>
      <c r="N349" s="51">
        <v>276</v>
      </c>
      <c r="O349" s="16">
        <v>67059.801980198026</v>
      </c>
      <c r="P349" s="16">
        <v>90014.257425742529</v>
      </c>
      <c r="Q349" s="16">
        <v>119527.12871287127</v>
      </c>
      <c r="R349" s="13">
        <v>121166.73267326732</v>
      </c>
      <c r="S349" s="13">
        <v>219542.97029702956</v>
      </c>
      <c r="T349" s="13">
        <v>19128.712871287127</v>
      </c>
      <c r="U349" s="13">
        <v>275</v>
      </c>
    </row>
    <row r="350" spans="2:21" ht="24.75" hidden="1" customHeight="1" thickTop="1" thickBot="1">
      <c r="B350" s="61"/>
      <c r="N350" s="51">
        <v>277</v>
      </c>
      <c r="O350" s="16">
        <v>67302.772277227734</v>
      </c>
      <c r="P350" s="16">
        <v>90340.396039603918</v>
      </c>
      <c r="Q350" s="16">
        <v>119960.19801980196</v>
      </c>
      <c r="R350" s="13">
        <v>121605.74257425743</v>
      </c>
      <c r="S350" s="13">
        <v>220338.41584158404</v>
      </c>
      <c r="T350" s="13">
        <v>19198.019801980197</v>
      </c>
      <c r="U350" s="13">
        <v>276</v>
      </c>
    </row>
    <row r="351" spans="2:21" ht="24.75" hidden="1" customHeight="1" thickTop="1" thickBot="1">
      <c r="B351" s="61"/>
      <c r="N351" s="51">
        <v>278</v>
      </c>
      <c r="O351" s="16">
        <v>67545.742574257441</v>
      </c>
      <c r="P351" s="16">
        <v>90666.534653465307</v>
      </c>
      <c r="Q351" s="16">
        <v>120393.26732673266</v>
      </c>
      <c r="R351" s="13">
        <v>122044.75247524753</v>
      </c>
      <c r="S351" s="13">
        <v>221133.86138613848</v>
      </c>
      <c r="T351" s="13">
        <v>19267.326732673268</v>
      </c>
      <c r="U351" s="13">
        <v>277</v>
      </c>
    </row>
    <row r="352" spans="2:21" ht="24.75" hidden="1" customHeight="1" thickTop="1" thickBot="1">
      <c r="B352" s="61"/>
      <c r="N352" s="51">
        <v>279</v>
      </c>
      <c r="O352" s="16">
        <v>67788.712871287134</v>
      </c>
      <c r="P352" s="16">
        <v>90992.673267326682</v>
      </c>
      <c r="Q352" s="16">
        <v>120826.33663366335</v>
      </c>
      <c r="R352" s="13">
        <v>122483.76237623763</v>
      </c>
      <c r="S352" s="13">
        <v>221929.30693069292</v>
      </c>
      <c r="T352" s="13">
        <v>19336.633663366338</v>
      </c>
      <c r="U352" s="13">
        <v>278</v>
      </c>
    </row>
    <row r="353" spans="2:21" ht="24.75" hidden="1" customHeight="1" thickTop="1" thickBot="1">
      <c r="B353" s="61"/>
      <c r="N353" s="51">
        <v>280</v>
      </c>
      <c r="O353" s="16">
        <v>68031.683168316842</v>
      </c>
      <c r="P353" s="16">
        <v>91318.81188118807</v>
      </c>
      <c r="Q353" s="16">
        <v>121259.40594059405</v>
      </c>
      <c r="R353" s="13">
        <v>122922.77227722773</v>
      </c>
      <c r="S353" s="13">
        <v>222724.7524752474</v>
      </c>
      <c r="T353" s="13">
        <v>19405.940594059404</v>
      </c>
      <c r="U353" s="13">
        <v>279</v>
      </c>
    </row>
    <row r="354" spans="2:21" ht="24.75" hidden="1" customHeight="1" thickTop="1" thickBot="1">
      <c r="B354" s="61"/>
      <c r="N354" s="51">
        <v>281</v>
      </c>
      <c r="O354" s="16">
        <v>68274.65346534655</v>
      </c>
      <c r="P354" s="16">
        <v>91644.950495049459</v>
      </c>
      <c r="Q354" s="16">
        <v>121692.47524752474</v>
      </c>
      <c r="R354" s="13">
        <v>123361.78217821782</v>
      </c>
      <c r="S354" s="13">
        <v>223520.19801980184</v>
      </c>
      <c r="T354" s="13">
        <v>19475.247524752474</v>
      </c>
      <c r="U354" s="13">
        <v>280</v>
      </c>
    </row>
    <row r="355" spans="2:21" ht="24.75" hidden="1" customHeight="1" thickTop="1" thickBot="1">
      <c r="B355" s="61"/>
      <c r="N355" s="51">
        <v>282</v>
      </c>
      <c r="O355" s="16">
        <v>68517.623762376243</v>
      </c>
      <c r="P355" s="16">
        <v>91971.089108910848</v>
      </c>
      <c r="Q355" s="16">
        <v>122125.54455445542</v>
      </c>
      <c r="R355" s="13">
        <v>123800.79207920792</v>
      </c>
      <c r="S355" s="13">
        <v>224315.64356435629</v>
      </c>
      <c r="T355" s="13">
        <v>19544.554455445545</v>
      </c>
      <c r="U355" s="13">
        <v>281</v>
      </c>
    </row>
    <row r="356" spans="2:21" ht="24.75" hidden="1" customHeight="1" thickTop="1" thickBot="1">
      <c r="B356" s="61"/>
      <c r="N356" s="51">
        <v>283</v>
      </c>
      <c r="O356" s="16">
        <v>68760.59405940595</v>
      </c>
      <c r="P356" s="16">
        <v>92297.227722772237</v>
      </c>
      <c r="Q356" s="16">
        <v>122558.61386138613</v>
      </c>
      <c r="R356" s="13">
        <v>124239.80198019803</v>
      </c>
      <c r="S356" s="13">
        <v>225111.08910891076</v>
      </c>
      <c r="T356" s="13">
        <v>19613.861386138615</v>
      </c>
      <c r="U356" s="13">
        <v>282</v>
      </c>
    </row>
    <row r="357" spans="2:21" ht="24.75" hidden="1" customHeight="1" thickTop="1" thickBot="1">
      <c r="B357" s="61"/>
      <c r="N357" s="51">
        <v>284</v>
      </c>
      <c r="O357" s="16">
        <v>69003.564356435658</v>
      </c>
      <c r="P357" s="16">
        <v>92623.366336633611</v>
      </c>
      <c r="Q357" s="16">
        <v>122991.68316831681</v>
      </c>
      <c r="R357" s="13">
        <v>124678.81188118813</v>
      </c>
      <c r="S357" s="13">
        <v>225906.53465346521</v>
      </c>
      <c r="T357" s="13">
        <v>19683.168316831681</v>
      </c>
      <c r="U357" s="13">
        <v>283</v>
      </c>
    </row>
    <row r="358" spans="2:21" ht="24.75" hidden="1" customHeight="1" thickTop="1" thickBot="1">
      <c r="B358" s="61"/>
      <c r="N358" s="51">
        <v>285</v>
      </c>
      <c r="O358" s="16">
        <v>69246.534653465351</v>
      </c>
      <c r="P358" s="16">
        <v>92949.504950495</v>
      </c>
      <c r="Q358" s="16">
        <v>123424.75247524751</v>
      </c>
      <c r="R358" s="13">
        <v>125117.82178217822</v>
      </c>
      <c r="S358" s="13">
        <v>226701.98019801965</v>
      </c>
      <c r="T358" s="13">
        <v>19752.475247524751</v>
      </c>
      <c r="U358" s="13">
        <v>284</v>
      </c>
    </row>
    <row r="359" spans="2:21" ht="24.75" hidden="1" customHeight="1" thickTop="1" thickBot="1">
      <c r="B359" s="61"/>
      <c r="N359" s="51">
        <v>286</v>
      </c>
      <c r="O359" s="16">
        <v>69489.504950495058</v>
      </c>
      <c r="P359" s="16">
        <v>93275.643564356389</v>
      </c>
      <c r="Q359" s="16">
        <v>123857.8217821782</v>
      </c>
      <c r="R359" s="13">
        <v>125556.83168316832</v>
      </c>
      <c r="S359" s="13">
        <v>227497.42574257412</v>
      </c>
      <c r="T359" s="13">
        <v>19821.782178217822</v>
      </c>
      <c r="U359" s="13">
        <v>285</v>
      </c>
    </row>
    <row r="360" spans="2:21" ht="24.75" hidden="1" customHeight="1" thickTop="1" thickBot="1">
      <c r="B360" s="61"/>
      <c r="N360" s="51">
        <v>287</v>
      </c>
      <c r="O360" s="16">
        <v>69732.475247524766</v>
      </c>
      <c r="P360" s="16">
        <v>93601.782178217778</v>
      </c>
      <c r="Q360" s="16">
        <v>124290.89108910889</v>
      </c>
      <c r="R360" s="13">
        <v>125995.84158415842</v>
      </c>
      <c r="S360" s="13">
        <v>228292.87128712857</v>
      </c>
      <c r="T360" s="13">
        <v>19891.089108910892</v>
      </c>
      <c r="U360" s="13">
        <v>286</v>
      </c>
    </row>
    <row r="361" spans="2:21" ht="24.75" hidden="1" customHeight="1" thickTop="1" thickBot="1">
      <c r="B361" s="61"/>
      <c r="N361" s="51">
        <v>288</v>
      </c>
      <c r="O361" s="16">
        <v>69975.445544554459</v>
      </c>
      <c r="P361" s="16">
        <v>93927.920792079167</v>
      </c>
      <c r="Q361" s="16">
        <v>124723.96039603959</v>
      </c>
      <c r="R361" s="13">
        <v>126434.85148514852</v>
      </c>
      <c r="S361" s="13">
        <v>229088.31683168304</v>
      </c>
      <c r="T361" s="13">
        <v>19960.396039603958</v>
      </c>
      <c r="U361" s="13">
        <v>287</v>
      </c>
    </row>
    <row r="362" spans="2:21" ht="24.75" hidden="1" customHeight="1" thickTop="1" thickBot="1">
      <c r="B362" s="61"/>
      <c r="N362" s="51">
        <v>289</v>
      </c>
      <c r="O362" s="16">
        <v>70218.415841584167</v>
      </c>
      <c r="P362" s="16">
        <v>94254.059405940541</v>
      </c>
      <c r="Q362" s="16">
        <v>125157.02970297028</v>
      </c>
      <c r="R362" s="13">
        <v>126873.86138613863</v>
      </c>
      <c r="S362" s="13">
        <v>229883.76237623749</v>
      </c>
      <c r="T362" s="13">
        <v>20029.702970297029</v>
      </c>
      <c r="U362" s="13">
        <v>288</v>
      </c>
    </row>
    <row r="363" spans="2:21" ht="24.75" hidden="1" customHeight="1" thickTop="1" thickBot="1">
      <c r="B363" s="61"/>
      <c r="N363" s="51">
        <v>290</v>
      </c>
      <c r="O363" s="16">
        <v>70461.386138613874</v>
      </c>
      <c r="P363" s="16">
        <v>94580.19801980193</v>
      </c>
      <c r="Q363" s="16">
        <v>125590.09900990098</v>
      </c>
      <c r="R363" s="13">
        <v>127312.87128712871</v>
      </c>
      <c r="S363" s="13">
        <v>230679.20792079193</v>
      </c>
      <c r="T363" s="13">
        <v>20099.009900990099</v>
      </c>
      <c r="U363" s="13">
        <v>289</v>
      </c>
    </row>
    <row r="364" spans="2:21" ht="24.75" hidden="1" customHeight="1" thickTop="1" thickBot="1">
      <c r="B364" s="61"/>
      <c r="N364" s="51">
        <v>291</v>
      </c>
      <c r="O364" s="16">
        <v>70704.356435643567</v>
      </c>
      <c r="P364" s="16">
        <v>94906.336633663319</v>
      </c>
      <c r="Q364" s="16">
        <v>126023.16831683167</v>
      </c>
      <c r="R364" s="13">
        <v>127751.88118811882</v>
      </c>
      <c r="S364" s="13">
        <v>231474.6534653464</v>
      </c>
      <c r="T364" s="13">
        <v>20168.316831683169</v>
      </c>
      <c r="U364" s="13">
        <v>290</v>
      </c>
    </row>
    <row r="365" spans="2:21" ht="24.75" hidden="1" customHeight="1" thickTop="1" thickBot="1">
      <c r="B365" s="61"/>
      <c r="N365" s="51">
        <v>292</v>
      </c>
      <c r="O365" s="16">
        <v>70947.326732673275</v>
      </c>
      <c r="P365" s="16">
        <v>95232.475247524708</v>
      </c>
      <c r="Q365" s="16">
        <v>126456.23762376235</v>
      </c>
      <c r="R365" s="13">
        <v>128190.89108910892</v>
      </c>
      <c r="S365" s="13">
        <v>232270.09900990085</v>
      </c>
      <c r="T365" s="13">
        <v>20237.623762376235</v>
      </c>
      <c r="U365" s="13">
        <v>291</v>
      </c>
    </row>
    <row r="366" spans="2:21" ht="24.75" hidden="1" customHeight="1" thickTop="1" thickBot="1">
      <c r="B366" s="61"/>
      <c r="N366" s="51">
        <v>293</v>
      </c>
      <c r="O366" s="16">
        <v>71190.297029702982</v>
      </c>
      <c r="P366" s="16">
        <v>95558.613861386097</v>
      </c>
      <c r="Q366" s="16">
        <v>126889.30693069306</v>
      </c>
      <c r="R366" s="13">
        <v>128629.90099009902</v>
      </c>
      <c r="S366" s="13">
        <v>233065.54455445529</v>
      </c>
      <c r="T366" s="13">
        <v>20306.930693069306</v>
      </c>
      <c r="U366" s="13">
        <v>292</v>
      </c>
    </row>
    <row r="367" spans="2:21" ht="24.75" hidden="1" customHeight="1" thickTop="1" thickBot="1">
      <c r="B367" s="61"/>
      <c r="N367" s="51">
        <v>294</v>
      </c>
      <c r="O367" s="16">
        <v>71433.26732673269</v>
      </c>
      <c r="P367" s="16">
        <v>95884.752475247471</v>
      </c>
      <c r="Q367" s="16">
        <v>127322.37623762374</v>
      </c>
      <c r="R367" s="13">
        <v>129068.91089108911</v>
      </c>
      <c r="S367" s="13">
        <v>233860.99009900977</v>
      </c>
      <c r="T367" s="13">
        <v>20376.237623762376</v>
      </c>
      <c r="U367" s="13">
        <v>293</v>
      </c>
    </row>
    <row r="368" spans="2:21" ht="24.75" hidden="1" customHeight="1" thickTop="1" thickBot="1">
      <c r="B368" s="61"/>
      <c r="N368" s="51">
        <v>295</v>
      </c>
      <c r="O368" s="16">
        <v>71676.237623762383</v>
      </c>
      <c r="P368" s="16">
        <v>96210.89108910886</v>
      </c>
      <c r="Q368" s="16">
        <v>127755.44554455444</v>
      </c>
      <c r="R368" s="13">
        <v>129507.92079207921</v>
      </c>
      <c r="S368" s="13">
        <v>234656.43564356421</v>
      </c>
      <c r="T368" s="13">
        <v>20445.544554455446</v>
      </c>
      <c r="U368" s="13">
        <v>294</v>
      </c>
    </row>
    <row r="369" spans="2:21" ht="24.75" hidden="1" customHeight="1" thickTop="1" thickBot="1">
      <c r="B369" s="61"/>
      <c r="N369" s="51">
        <v>296</v>
      </c>
      <c r="O369" s="16">
        <v>71919.207920792091</v>
      </c>
      <c r="P369" s="16">
        <v>96537.029702970249</v>
      </c>
      <c r="Q369" s="16">
        <v>128188.51485148513</v>
      </c>
      <c r="R369" s="13">
        <v>129946.93069306931</v>
      </c>
      <c r="S369" s="13">
        <v>235451.88118811866</v>
      </c>
      <c r="T369" s="13">
        <v>20514.851485148512</v>
      </c>
      <c r="U369" s="13">
        <v>295</v>
      </c>
    </row>
    <row r="370" spans="2:21" ht="24.75" hidden="1" customHeight="1" thickTop="1" thickBot="1">
      <c r="B370" s="61"/>
      <c r="N370" s="51">
        <v>297</v>
      </c>
      <c r="O370" s="16">
        <v>72162.178217821798</v>
      </c>
      <c r="P370" s="16">
        <v>96863.168316831638</v>
      </c>
      <c r="Q370" s="16">
        <v>128621.58415841582</v>
      </c>
      <c r="R370" s="13">
        <v>130385.94059405942</v>
      </c>
      <c r="S370" s="13">
        <v>236247.32673267313</v>
      </c>
      <c r="T370" s="13">
        <v>20584.158415841583</v>
      </c>
      <c r="U370" s="13">
        <v>296</v>
      </c>
    </row>
    <row r="371" spans="2:21" ht="24.75" hidden="1" customHeight="1" thickTop="1" thickBot="1">
      <c r="B371" s="61"/>
      <c r="N371" s="51">
        <v>298</v>
      </c>
      <c r="O371" s="16">
        <v>72405.148514851491</v>
      </c>
      <c r="P371" s="16">
        <v>97189.306930693027</v>
      </c>
      <c r="Q371" s="16">
        <v>129054.65346534652</v>
      </c>
      <c r="R371" s="13">
        <v>130824.9504950495</v>
      </c>
      <c r="S371" s="13">
        <v>237042.77227722757</v>
      </c>
      <c r="T371" s="13">
        <v>20653.465346534653</v>
      </c>
      <c r="U371" s="13">
        <v>297</v>
      </c>
    </row>
    <row r="372" spans="2:21" ht="24.75" hidden="1" customHeight="1" thickTop="1" thickBot="1">
      <c r="B372" s="61"/>
      <c r="N372" s="51">
        <v>299</v>
      </c>
      <c r="O372" s="16">
        <v>72648.118811881199</v>
      </c>
      <c r="P372" s="16">
        <v>97515.445544554401</v>
      </c>
      <c r="Q372" s="16">
        <v>129487.72277227721</v>
      </c>
      <c r="R372" s="13">
        <v>131263.96039603962</v>
      </c>
      <c r="S372" s="13">
        <v>237838.21782178202</v>
      </c>
      <c r="T372" s="13">
        <v>20722.772277227723</v>
      </c>
      <c r="U372" s="13">
        <v>298</v>
      </c>
    </row>
    <row r="373" spans="2:21" ht="24.75" hidden="1" customHeight="1" thickTop="1" thickBot="1">
      <c r="B373" s="61"/>
      <c r="N373" s="51">
        <v>300</v>
      </c>
      <c r="O373" s="16">
        <v>72891.089108910906</v>
      </c>
      <c r="P373" s="16">
        <v>97841.58415841579</v>
      </c>
      <c r="Q373" s="16">
        <v>129920.79207920791</v>
      </c>
      <c r="R373" s="13">
        <v>131702.97029702971</v>
      </c>
      <c r="S373" s="13">
        <v>238633.66336633649</v>
      </c>
      <c r="T373" s="13">
        <v>20792.079207920793</v>
      </c>
      <c r="U373" s="13">
        <v>299</v>
      </c>
    </row>
    <row r="374" spans="2:21" ht="24.75" hidden="1" customHeight="1" thickTop="1" thickBot="1">
      <c r="B374" s="61"/>
      <c r="N374" s="51">
        <v>301</v>
      </c>
      <c r="O374" s="16">
        <v>73134.059405940599</v>
      </c>
      <c r="P374" s="16">
        <v>98167.722772277179</v>
      </c>
      <c r="Q374" s="16">
        <v>130353.8613861386</v>
      </c>
      <c r="R374" s="13">
        <v>132141.9801980198</v>
      </c>
      <c r="S374" s="13">
        <v>239429.10891089094</v>
      </c>
      <c r="T374" s="13">
        <v>20861.38613861386</v>
      </c>
      <c r="U374" s="13">
        <v>300</v>
      </c>
    </row>
    <row r="375" spans="2:21" ht="24.75" hidden="1" customHeight="1" thickTop="1" thickBot="1">
      <c r="B375" s="61"/>
      <c r="N375" s="51">
        <v>302</v>
      </c>
      <c r="O375" s="16">
        <v>73377.029702970307</v>
      </c>
      <c r="P375" s="16">
        <v>98493.861386138567</v>
      </c>
      <c r="Q375" s="16">
        <v>130786.9306930693</v>
      </c>
      <c r="R375" s="13">
        <v>132580.99009900991</v>
      </c>
      <c r="S375" s="13">
        <v>240224.55445544541</v>
      </c>
      <c r="T375" s="13">
        <v>20930.69306930693</v>
      </c>
      <c r="U375" s="13">
        <v>301</v>
      </c>
    </row>
    <row r="376" spans="2:21" ht="24.75" hidden="1" customHeight="1" thickTop="1" thickBot="1">
      <c r="B376" s="61"/>
      <c r="N376" s="51">
        <v>303</v>
      </c>
      <c r="O376" s="16">
        <v>73620.000000000015</v>
      </c>
      <c r="P376" s="16">
        <v>98819.999999999956</v>
      </c>
      <c r="Q376" s="16">
        <v>131219.99999999997</v>
      </c>
      <c r="R376" s="13">
        <v>133020</v>
      </c>
      <c r="S376" s="13">
        <v>241019.99999999985</v>
      </c>
      <c r="T376" s="13">
        <v>21000</v>
      </c>
      <c r="U376" s="13">
        <v>302</v>
      </c>
    </row>
    <row r="377" spans="2:21" ht="24.75" hidden="1" customHeight="1" thickTop="1" thickBot="1">
      <c r="B377" s="61"/>
      <c r="N377" s="51">
        <v>304</v>
      </c>
      <c r="O377" s="16">
        <v>73862.970297029708</v>
      </c>
      <c r="P377" s="16">
        <v>99146.138613861331</v>
      </c>
      <c r="Q377" s="16">
        <v>131653.06930693067</v>
      </c>
      <c r="R377" s="13">
        <v>133459.00990099012</v>
      </c>
      <c r="S377" s="13">
        <v>241815.4455445543</v>
      </c>
      <c r="T377" s="13">
        <v>21069.30693069307</v>
      </c>
      <c r="U377" s="13">
        <v>303</v>
      </c>
    </row>
    <row r="378" spans="2:21" ht="24.75" hidden="1" customHeight="1" thickTop="1" thickBot="1">
      <c r="B378" s="61"/>
      <c r="N378" s="51">
        <v>305</v>
      </c>
      <c r="O378" s="16">
        <v>74105.940594059415</v>
      </c>
      <c r="P378" s="16">
        <v>99472.27722772272</v>
      </c>
      <c r="Q378" s="16">
        <v>132086.13861386137</v>
      </c>
      <c r="R378" s="13">
        <v>133898.0198019802</v>
      </c>
      <c r="S378" s="13">
        <v>242610.89108910877</v>
      </c>
      <c r="T378" s="13">
        <v>21138.613861386137</v>
      </c>
      <c r="U378" s="13">
        <v>304</v>
      </c>
    </row>
    <row r="379" spans="2:21" ht="24.75" hidden="1" customHeight="1" thickTop="1" thickBot="1">
      <c r="B379" s="61"/>
      <c r="N379" s="51">
        <v>306</v>
      </c>
      <c r="O379" s="16">
        <v>74348.910891089123</v>
      </c>
      <c r="P379" s="16">
        <v>99798.415841584108</v>
      </c>
      <c r="Q379" s="16">
        <v>132519.20792079208</v>
      </c>
      <c r="R379" s="13">
        <v>134337.02970297029</v>
      </c>
      <c r="S379" s="13">
        <v>243406.33663366322</v>
      </c>
      <c r="T379" s="13">
        <v>21207.920792079207</v>
      </c>
      <c r="U379" s="13">
        <v>305</v>
      </c>
    </row>
    <row r="380" spans="2:21" ht="24.75" hidden="1" customHeight="1" thickTop="1" thickBot="1">
      <c r="B380" s="61"/>
      <c r="N380" s="51">
        <v>307</v>
      </c>
      <c r="O380" s="16">
        <v>74591.881188118816</v>
      </c>
      <c r="P380" s="16">
        <v>100124.5544554455</v>
      </c>
      <c r="Q380" s="16">
        <v>132952.27722772275</v>
      </c>
      <c r="R380" s="13">
        <v>134776.03960396041</v>
      </c>
      <c r="S380" s="13">
        <v>244201.78217821766</v>
      </c>
      <c r="T380" s="13">
        <v>21277.227722772277</v>
      </c>
      <c r="U380" s="13">
        <v>306</v>
      </c>
    </row>
    <row r="381" spans="2:21" ht="24.75" hidden="1" customHeight="1" thickTop="1" thickBot="1">
      <c r="B381" s="61"/>
      <c r="N381" s="51">
        <v>308</v>
      </c>
      <c r="O381" s="16">
        <v>74834.851485148523</v>
      </c>
      <c r="P381" s="16">
        <v>100450.69306930689</v>
      </c>
      <c r="Q381" s="16">
        <v>133385.34653465345</v>
      </c>
      <c r="R381" s="13">
        <v>135215.0495049505</v>
      </c>
      <c r="S381" s="13">
        <v>244997.22772277214</v>
      </c>
      <c r="T381" s="13">
        <v>21346.534653465347</v>
      </c>
      <c r="U381" s="13">
        <v>307</v>
      </c>
    </row>
    <row r="382" spans="2:21" ht="24.75" hidden="1" customHeight="1" thickTop="1" thickBot="1">
      <c r="B382" s="61"/>
      <c r="N382" s="51">
        <v>309</v>
      </c>
      <c r="O382" s="16">
        <v>75077.821782178231</v>
      </c>
      <c r="P382" s="16">
        <v>100776.83168316826</v>
      </c>
      <c r="Q382" s="16">
        <v>133818.41584158415</v>
      </c>
      <c r="R382" s="13">
        <v>135654.05940594058</v>
      </c>
      <c r="S382" s="13">
        <v>245792.67326732658</v>
      </c>
      <c r="T382" s="13">
        <v>21415.841584158414</v>
      </c>
      <c r="U382" s="13">
        <v>308</v>
      </c>
    </row>
    <row r="383" spans="2:21" ht="24.75" hidden="1" customHeight="1" thickTop="1" thickBot="1">
      <c r="B383" s="61"/>
      <c r="N383" s="51">
        <v>310</v>
      </c>
      <c r="O383" s="16">
        <v>75320.792079207939</v>
      </c>
      <c r="P383" s="16">
        <v>101102.97029702965</v>
      </c>
      <c r="Q383" s="16">
        <v>134251.48514851482</v>
      </c>
      <c r="R383" s="13">
        <v>136093.0693069307</v>
      </c>
      <c r="S383" s="13">
        <v>246588.11881188102</v>
      </c>
      <c r="T383" s="13">
        <v>21485.148514851484</v>
      </c>
      <c r="U383" s="13">
        <v>309</v>
      </c>
    </row>
    <row r="384" spans="2:21" ht="24.75" hidden="1" customHeight="1" thickTop="1" thickBot="1">
      <c r="B384" s="61"/>
      <c r="N384" s="51">
        <v>311</v>
      </c>
      <c r="O384" s="16">
        <v>75563.762376237632</v>
      </c>
      <c r="P384" s="16">
        <v>101429.10891089104</v>
      </c>
      <c r="Q384" s="16">
        <v>134684.55445544553</v>
      </c>
      <c r="R384" s="13">
        <v>136532.07920792079</v>
      </c>
      <c r="S384" s="13">
        <v>247383.5643564355</v>
      </c>
      <c r="T384" s="13">
        <v>21554.455445544554</v>
      </c>
      <c r="U384" s="13">
        <v>310</v>
      </c>
    </row>
    <row r="385" spans="2:21" ht="24.75" hidden="1" customHeight="1" thickTop="1" thickBot="1">
      <c r="B385" s="61"/>
      <c r="N385" s="51">
        <v>312</v>
      </c>
      <c r="O385" s="16">
        <v>75806.732673267339</v>
      </c>
      <c r="P385" s="16">
        <v>101755.24752475243</v>
      </c>
      <c r="Q385" s="16">
        <v>135117.62376237623</v>
      </c>
      <c r="R385" s="13">
        <v>136971.08910891091</v>
      </c>
      <c r="S385" s="13">
        <v>248179.00990098994</v>
      </c>
      <c r="T385" s="13">
        <v>21623.762376237624</v>
      </c>
      <c r="U385" s="13">
        <v>311</v>
      </c>
    </row>
    <row r="386" spans="2:21" ht="24.75" hidden="1" customHeight="1" thickTop="1" thickBot="1">
      <c r="B386" s="61"/>
      <c r="N386" s="51">
        <v>313</v>
      </c>
      <c r="O386" s="16">
        <v>76049.702970297047</v>
      </c>
      <c r="P386" s="16">
        <v>102081.38613861382</v>
      </c>
      <c r="Q386" s="16">
        <v>135550.6930693069</v>
      </c>
      <c r="R386" s="13">
        <v>137410.09900990099</v>
      </c>
      <c r="S386" s="13">
        <v>248974.45544554439</v>
      </c>
      <c r="T386" s="13">
        <v>21693.069306930691</v>
      </c>
      <c r="U386" s="13">
        <v>312</v>
      </c>
    </row>
    <row r="387" spans="2:21" ht="24.75" hidden="1" customHeight="1" thickTop="1" thickBot="1">
      <c r="B387" s="61"/>
      <c r="N387" s="51">
        <v>314</v>
      </c>
      <c r="O387" s="16">
        <v>76292.67326732674</v>
      </c>
      <c r="P387" s="16">
        <v>102407.52475247519</v>
      </c>
      <c r="Q387" s="16">
        <v>135983.7623762376</v>
      </c>
      <c r="R387" s="13">
        <v>137849.10891089108</v>
      </c>
      <c r="S387" s="13">
        <v>249769.90099009886</v>
      </c>
      <c r="T387" s="13">
        <v>21762.376237623761</v>
      </c>
      <c r="U387" s="13">
        <v>313</v>
      </c>
    </row>
    <row r="388" spans="2:21" ht="24.75" hidden="1" customHeight="1" thickTop="1" thickBot="1">
      <c r="B388" s="61"/>
      <c r="N388" s="51">
        <v>315</v>
      </c>
      <c r="O388" s="16">
        <v>76535.643564356447</v>
      </c>
      <c r="P388" s="16">
        <v>102733.66336633658</v>
      </c>
      <c r="Q388" s="16">
        <v>136416.8316831683</v>
      </c>
      <c r="R388" s="13">
        <v>138288.1188118812</v>
      </c>
      <c r="S388" s="13">
        <v>250565.3465346533</v>
      </c>
      <c r="T388" s="13">
        <v>21831.683168316831</v>
      </c>
      <c r="U388" s="13">
        <v>314</v>
      </c>
    </row>
    <row r="389" spans="2:21" ht="24.75" hidden="1" customHeight="1" thickTop="1" thickBot="1">
      <c r="B389" s="61"/>
      <c r="N389" s="51">
        <v>316</v>
      </c>
      <c r="O389" s="16">
        <v>76778.613861386155</v>
      </c>
      <c r="P389" s="16">
        <v>103059.80198019797</v>
      </c>
      <c r="Q389" s="16">
        <v>136849.90099009901</v>
      </c>
      <c r="R389" s="13">
        <v>138727.12871287129</v>
      </c>
      <c r="S389" s="13">
        <v>251360.79207920778</v>
      </c>
      <c r="T389" s="13">
        <v>21900.990099009901</v>
      </c>
      <c r="U389" s="13">
        <v>315</v>
      </c>
    </row>
    <row r="390" spans="2:21" ht="24.75" hidden="1" customHeight="1" thickTop="1" thickBot="1">
      <c r="B390" s="61"/>
      <c r="N390" s="51">
        <v>317</v>
      </c>
      <c r="O390" s="16">
        <v>77021.584158415848</v>
      </c>
      <c r="P390" s="16">
        <v>103385.94059405936</v>
      </c>
      <c r="Q390" s="16">
        <v>137282.97029702968</v>
      </c>
      <c r="R390" s="13">
        <v>139166.1386138614</v>
      </c>
      <c r="S390" s="13">
        <v>252156.23762376222</v>
      </c>
      <c r="T390" s="13">
        <v>21970.297029702968</v>
      </c>
      <c r="U390" s="13">
        <v>316</v>
      </c>
    </row>
    <row r="391" spans="2:21" ht="24.75" hidden="1" customHeight="1" thickTop="1" thickBot="1">
      <c r="B391" s="61"/>
      <c r="N391" s="51">
        <v>318</v>
      </c>
      <c r="O391" s="16">
        <v>77264.554455445556</v>
      </c>
      <c r="P391" s="16">
        <v>103712.07920792075</v>
      </c>
      <c r="Q391" s="16">
        <v>137716.03960396038</v>
      </c>
      <c r="R391" s="13">
        <v>139605.14851485149</v>
      </c>
      <c r="S391" s="13">
        <v>252951.68316831667</v>
      </c>
      <c r="T391" s="13">
        <v>22039.603960396038</v>
      </c>
      <c r="U391" s="13">
        <v>317</v>
      </c>
    </row>
    <row r="392" spans="2:21" ht="24.75" hidden="1" customHeight="1" thickTop="1" thickBot="1">
      <c r="B392" s="61"/>
      <c r="N392" s="51">
        <v>319</v>
      </c>
      <c r="O392" s="16">
        <v>77507.524752475263</v>
      </c>
      <c r="P392" s="16">
        <v>104038.21782178212</v>
      </c>
      <c r="Q392" s="16">
        <v>138149.10891089108</v>
      </c>
      <c r="R392" s="13">
        <v>140044.15841584158</v>
      </c>
      <c r="S392" s="13">
        <v>253747.12871287114</v>
      </c>
      <c r="T392" s="13">
        <v>22108.910891089108</v>
      </c>
      <c r="U392" s="13">
        <v>318</v>
      </c>
    </row>
    <row r="393" spans="2:21" ht="24.75" hidden="1" customHeight="1" thickTop="1" thickBot="1">
      <c r="B393" s="61"/>
      <c r="N393" s="51">
        <v>320</v>
      </c>
      <c r="O393" s="16">
        <v>77750.495049504956</v>
      </c>
      <c r="P393" s="16">
        <v>104364.35643564351</v>
      </c>
      <c r="Q393" s="16">
        <v>138582.17821782175</v>
      </c>
      <c r="R393" s="13">
        <v>140483.1683168317</v>
      </c>
      <c r="S393" s="13">
        <v>254542.57425742559</v>
      </c>
      <c r="T393" s="13">
        <v>22178.217821782178</v>
      </c>
      <c r="U393" s="13">
        <v>319</v>
      </c>
    </row>
    <row r="394" spans="2:21" ht="24.75" hidden="1" customHeight="1" thickTop="1" thickBot="1">
      <c r="B394" s="61"/>
      <c r="N394" s="51">
        <v>321</v>
      </c>
      <c r="O394" s="16">
        <v>77993.465346534664</v>
      </c>
      <c r="P394" s="16">
        <v>104690.4950495049</v>
      </c>
      <c r="Q394" s="16">
        <v>139015.24752475246</v>
      </c>
      <c r="R394" s="13">
        <v>140922.17821782178</v>
      </c>
      <c r="S394" s="13">
        <v>255338.01980198003</v>
      </c>
      <c r="T394" s="13">
        <v>22247.524752475249</v>
      </c>
      <c r="U394" s="13">
        <v>320</v>
      </c>
    </row>
    <row r="395" spans="2:21" ht="24.75" hidden="1" customHeight="1" thickTop="1" thickBot="1">
      <c r="B395" s="61"/>
      <c r="N395" s="51">
        <v>322</v>
      </c>
      <c r="O395" s="16">
        <v>78236.435643564371</v>
      </c>
      <c r="P395" s="16">
        <v>105016.63366336629</v>
      </c>
      <c r="Q395" s="16">
        <v>139448.31683168316</v>
      </c>
      <c r="R395" s="13">
        <v>141361.1881188119</v>
      </c>
      <c r="S395" s="13">
        <v>256133.4653465345</v>
      </c>
      <c r="T395" s="13">
        <v>22316.831683168315</v>
      </c>
      <c r="U395" s="13">
        <v>321</v>
      </c>
    </row>
    <row r="396" spans="2:21" ht="24.75" hidden="1" customHeight="1" thickTop="1" thickBot="1">
      <c r="B396" s="61"/>
      <c r="N396" s="51">
        <v>323</v>
      </c>
      <c r="O396" s="16">
        <v>78479.405940594064</v>
      </c>
      <c r="P396" s="16">
        <v>105342.77227722768</v>
      </c>
      <c r="Q396" s="16">
        <v>139881.38613861383</v>
      </c>
      <c r="R396" s="13">
        <v>141800.19801980199</v>
      </c>
      <c r="S396" s="13">
        <v>256928.91089108895</v>
      </c>
      <c r="T396" s="13">
        <v>22386.138613861385</v>
      </c>
      <c r="U396" s="13">
        <v>322</v>
      </c>
    </row>
    <row r="397" spans="2:21" ht="24.75" hidden="1" customHeight="1" thickTop="1" thickBot="1">
      <c r="B397" s="61"/>
      <c r="N397" s="51">
        <v>324</v>
      </c>
      <c r="O397" s="16">
        <v>78722.376237623772</v>
      </c>
      <c r="P397" s="16">
        <v>105668.91089108905</v>
      </c>
      <c r="Q397" s="16">
        <v>140314.45544554453</v>
      </c>
      <c r="R397" s="13">
        <v>142239.20792079208</v>
      </c>
      <c r="S397" s="13">
        <v>257724.35643564339</v>
      </c>
      <c r="T397" s="13">
        <v>22455.445544554455</v>
      </c>
      <c r="U397" s="13">
        <v>323</v>
      </c>
    </row>
    <row r="398" spans="2:21" ht="24.75" hidden="1" customHeight="1" thickTop="1" thickBot="1">
      <c r="B398" s="61"/>
      <c r="N398" s="51">
        <v>325</v>
      </c>
      <c r="O398" s="16">
        <v>78965.346534653479</v>
      </c>
      <c r="P398" s="16">
        <v>105995.04950495044</v>
      </c>
      <c r="Q398" s="16">
        <v>140747.52475247523</v>
      </c>
      <c r="R398" s="13">
        <v>142678.21782178219</v>
      </c>
      <c r="S398" s="13">
        <v>258519.80198019787</v>
      </c>
      <c r="T398" s="13">
        <v>22524.752475247526</v>
      </c>
      <c r="U398" s="13">
        <v>324</v>
      </c>
    </row>
    <row r="399" spans="2:21" ht="24.75" hidden="1" customHeight="1" thickTop="1" thickBot="1">
      <c r="B399" s="61"/>
      <c r="N399" s="51">
        <v>326</v>
      </c>
      <c r="O399" s="16">
        <v>79208.316831683172</v>
      </c>
      <c r="P399" s="16">
        <v>106321.18811881183</v>
      </c>
      <c r="Q399" s="16">
        <v>141180.59405940594</v>
      </c>
      <c r="R399" s="13">
        <v>143117.22772277228</v>
      </c>
      <c r="S399" s="13">
        <v>259315.24752475231</v>
      </c>
      <c r="T399" s="13">
        <v>22594.059405940592</v>
      </c>
      <c r="U399" s="13">
        <v>325</v>
      </c>
    </row>
    <row r="400" spans="2:21" ht="24.75" hidden="1" customHeight="1" thickTop="1" thickBot="1">
      <c r="B400" s="61"/>
      <c r="N400" s="51">
        <v>327</v>
      </c>
      <c r="O400" s="16">
        <v>79451.28712871288</v>
      </c>
      <c r="P400" s="16">
        <v>106647.32673267322</v>
      </c>
      <c r="Q400" s="16">
        <v>141613.66336633661</v>
      </c>
      <c r="R400" s="13">
        <v>143556.23762376237</v>
      </c>
      <c r="S400" s="13">
        <v>260110.69306930678</v>
      </c>
      <c r="T400" s="13">
        <v>22663.366336633662</v>
      </c>
      <c r="U400" s="13">
        <v>326</v>
      </c>
    </row>
    <row r="401" spans="2:21" ht="24.75" hidden="1" customHeight="1" thickTop="1" thickBot="1">
      <c r="B401" s="61"/>
      <c r="N401" s="51">
        <v>328</v>
      </c>
      <c r="O401" s="16">
        <v>79694.257425742588</v>
      </c>
      <c r="P401" s="16">
        <v>106973.46534653461</v>
      </c>
      <c r="Q401" s="16">
        <v>142046.73267326731</v>
      </c>
      <c r="R401" s="13">
        <v>143995.24752475249</v>
      </c>
      <c r="S401" s="13">
        <v>260906.13861386123</v>
      </c>
      <c r="T401" s="13">
        <v>22732.673267326732</v>
      </c>
      <c r="U401" s="13">
        <v>327</v>
      </c>
    </row>
    <row r="402" spans="2:21" ht="24.75" hidden="1" customHeight="1" thickTop="1" thickBot="1">
      <c r="B402" s="61"/>
      <c r="N402" s="51">
        <v>329</v>
      </c>
      <c r="O402" s="16">
        <v>79937.227722772295</v>
      </c>
      <c r="P402" s="16">
        <v>107299.60396039598</v>
      </c>
      <c r="Q402" s="16">
        <v>142479.80198019801</v>
      </c>
      <c r="R402" s="13">
        <v>144434.25742574257</v>
      </c>
      <c r="S402" s="13">
        <v>261701.58415841567</v>
      </c>
      <c r="T402" s="13">
        <v>22801.980198019803</v>
      </c>
      <c r="U402" s="13">
        <v>328</v>
      </c>
    </row>
    <row r="403" spans="2:21" ht="24.75" hidden="1" customHeight="1" thickTop="1" thickBot="1">
      <c r="B403" s="61"/>
      <c r="N403" s="51">
        <v>330</v>
      </c>
      <c r="O403" s="16">
        <v>80180.198019801988</v>
      </c>
      <c r="P403" s="16">
        <v>107625.74257425737</v>
      </c>
      <c r="Q403" s="16">
        <v>142912.87128712868</v>
      </c>
      <c r="R403" s="13">
        <v>144873.26732673269</v>
      </c>
      <c r="S403" s="13">
        <v>262497.02970297012</v>
      </c>
      <c r="T403" s="13">
        <v>22871.287128712869</v>
      </c>
      <c r="U403" s="13">
        <v>329</v>
      </c>
    </row>
    <row r="404" spans="2:21" ht="24.75" hidden="1" customHeight="1" thickTop="1" thickBot="1">
      <c r="B404" s="61"/>
      <c r="N404" s="51">
        <v>331</v>
      </c>
      <c r="O404" s="16">
        <v>80423.168316831696</v>
      </c>
      <c r="P404" s="16">
        <v>107951.88118811876</v>
      </c>
      <c r="Q404" s="16">
        <v>143345.94059405939</v>
      </c>
      <c r="R404" s="13">
        <v>145312.27722772278</v>
      </c>
      <c r="S404" s="13">
        <v>263292.47524752456</v>
      </c>
      <c r="T404" s="13">
        <v>22940.594059405939</v>
      </c>
      <c r="U404" s="13">
        <v>330</v>
      </c>
    </row>
    <row r="405" spans="2:21" ht="24.75" hidden="1" customHeight="1" thickTop="1" thickBot="1">
      <c r="B405" s="61"/>
      <c r="N405" s="51">
        <v>332</v>
      </c>
      <c r="O405" s="16">
        <v>80666.138613861403</v>
      </c>
      <c r="P405" s="16">
        <v>108278.01980198015</v>
      </c>
      <c r="Q405" s="16">
        <v>143779.00990099009</v>
      </c>
      <c r="R405" s="13">
        <v>145751.28712871287</v>
      </c>
      <c r="S405" s="13">
        <v>264087.92079207906</v>
      </c>
      <c r="T405" s="13">
        <v>23009.90099009901</v>
      </c>
      <c r="U405" s="13">
        <v>331</v>
      </c>
    </row>
    <row r="406" spans="2:21" ht="24.75" hidden="1" customHeight="1" thickTop="1" thickBot="1">
      <c r="B406" s="61"/>
      <c r="N406" s="51">
        <v>333</v>
      </c>
      <c r="O406" s="16">
        <v>80909.108910891096</v>
      </c>
      <c r="P406" s="16">
        <v>108604.15841584154</v>
      </c>
      <c r="Q406" s="16">
        <v>144212.07920792076</v>
      </c>
      <c r="R406" s="13">
        <v>146190.29702970298</v>
      </c>
      <c r="S406" s="13">
        <v>264883.36633663351</v>
      </c>
      <c r="T406" s="13">
        <v>23079.20792079208</v>
      </c>
      <c r="U406" s="13">
        <v>332</v>
      </c>
    </row>
    <row r="407" spans="2:21" ht="24.75" hidden="1" customHeight="1" thickTop="1" thickBot="1">
      <c r="B407" s="61"/>
      <c r="N407" s="51">
        <v>334</v>
      </c>
      <c r="O407" s="16">
        <v>81152.079207920804</v>
      </c>
      <c r="P407" s="16">
        <v>108930.29702970291</v>
      </c>
      <c r="Q407" s="16">
        <v>144645.14851485146</v>
      </c>
      <c r="R407" s="13">
        <v>146629.30693069307</v>
      </c>
      <c r="S407" s="13">
        <v>265678.81188118795</v>
      </c>
      <c r="T407" s="13">
        <v>23148.514851485146</v>
      </c>
      <c r="U407" s="13">
        <v>333</v>
      </c>
    </row>
    <row r="408" spans="2:21" ht="24.75" hidden="1" customHeight="1" thickTop="1" thickBot="1">
      <c r="B408" s="61"/>
      <c r="N408" s="51">
        <v>335</v>
      </c>
      <c r="O408" s="16">
        <v>81395.049504950512</v>
      </c>
      <c r="P408" s="16">
        <v>109256.4356435643</v>
      </c>
      <c r="Q408" s="16">
        <v>145078.21782178216</v>
      </c>
      <c r="R408" s="13">
        <v>147068.31683168319</v>
      </c>
      <c r="S408" s="13">
        <v>266474.2574257424</v>
      </c>
      <c r="T408" s="13">
        <v>23217.821782178216</v>
      </c>
      <c r="U408" s="13">
        <v>334</v>
      </c>
    </row>
    <row r="409" spans="2:21" ht="24.75" hidden="1" customHeight="1" thickTop="1" thickBot="1">
      <c r="B409" s="61"/>
      <c r="N409" s="51">
        <v>336</v>
      </c>
      <c r="O409" s="16">
        <v>81638.019801980205</v>
      </c>
      <c r="P409" s="16">
        <v>109582.57425742569</v>
      </c>
      <c r="Q409" s="16">
        <v>145511.28712871287</v>
      </c>
      <c r="R409" s="13">
        <v>147507.32673267327</v>
      </c>
      <c r="S409" s="13">
        <v>267269.70297029684</v>
      </c>
      <c r="T409" s="13">
        <v>23287.128712871287</v>
      </c>
      <c r="U409" s="13">
        <v>335</v>
      </c>
    </row>
    <row r="410" spans="2:21" ht="24.75" hidden="1" customHeight="1" thickTop="1" thickBot="1">
      <c r="B410" s="61"/>
      <c r="N410" s="51">
        <v>337</v>
      </c>
      <c r="O410" s="16">
        <v>81880.990099009912</v>
      </c>
      <c r="P410" s="16">
        <v>109908.71287128708</v>
      </c>
      <c r="Q410" s="16">
        <v>145944.35643564354</v>
      </c>
      <c r="R410" s="13">
        <v>147946.33663366336</v>
      </c>
      <c r="S410" s="13">
        <v>268065.14851485135</v>
      </c>
      <c r="T410" s="13">
        <v>23356.435643564357</v>
      </c>
      <c r="U410" s="13">
        <v>336</v>
      </c>
    </row>
    <row r="411" spans="2:21" ht="24.75" hidden="1" customHeight="1" thickTop="1" thickBot="1">
      <c r="B411" s="61"/>
      <c r="N411" s="51">
        <v>338</v>
      </c>
      <c r="O411" s="16">
        <v>82123.96039603962</v>
      </c>
      <c r="P411" s="16">
        <v>110234.85148514847</v>
      </c>
      <c r="Q411" s="16">
        <v>146377.42574257424</v>
      </c>
      <c r="R411" s="13">
        <v>148385.34653465348</v>
      </c>
      <c r="S411" s="13">
        <v>268860.59405940579</v>
      </c>
      <c r="T411" s="13">
        <v>23425.742574257423</v>
      </c>
      <c r="U411" s="13">
        <v>337</v>
      </c>
    </row>
    <row r="412" spans="2:21" ht="24.75" hidden="1" customHeight="1" thickTop="1" thickBot="1">
      <c r="B412" s="61"/>
      <c r="N412" s="51">
        <v>339</v>
      </c>
      <c r="O412" s="16">
        <v>82366.930693069313</v>
      </c>
      <c r="P412" s="16">
        <v>110560.99009900984</v>
      </c>
      <c r="Q412" s="16">
        <v>146810.49504950494</v>
      </c>
      <c r="R412" s="13">
        <v>148824.35643564357</v>
      </c>
      <c r="S412" s="13">
        <v>269656.03960396023</v>
      </c>
      <c r="T412" s="13">
        <v>23495.049504950493</v>
      </c>
      <c r="U412" s="13">
        <v>338</v>
      </c>
    </row>
    <row r="413" spans="2:21" ht="24.75" hidden="1" customHeight="1" thickTop="1" thickBot="1">
      <c r="B413" s="61"/>
      <c r="N413" s="51">
        <v>340</v>
      </c>
      <c r="O413" s="16">
        <v>82609.90099009902</v>
      </c>
      <c r="P413" s="16">
        <v>110887.12871287123</v>
      </c>
      <c r="Q413" s="16">
        <v>147243.56435643561</v>
      </c>
      <c r="R413" s="13">
        <v>149263.36633663366</v>
      </c>
      <c r="S413" s="13">
        <v>270451.48514851468</v>
      </c>
      <c r="T413" s="13">
        <v>23564.356435643564</v>
      </c>
      <c r="U413" s="13">
        <v>339</v>
      </c>
    </row>
    <row r="414" spans="2:21" ht="24.75" hidden="1" customHeight="1" thickTop="1" thickBot="1">
      <c r="B414" s="61"/>
      <c r="N414" s="51">
        <v>341</v>
      </c>
      <c r="O414" s="16">
        <v>82852.871287128728</v>
      </c>
      <c r="P414" s="16">
        <v>111213.26732673262</v>
      </c>
      <c r="Q414" s="16">
        <v>147676.63366336632</v>
      </c>
      <c r="R414" s="13">
        <v>149702.37623762377</v>
      </c>
      <c r="S414" s="13">
        <v>271246.93069306912</v>
      </c>
      <c r="T414" s="13">
        <v>23633.663366336634</v>
      </c>
      <c r="U414" s="13">
        <v>340</v>
      </c>
    </row>
    <row r="415" spans="2:21" ht="24.75" hidden="1" customHeight="1" thickTop="1" thickBot="1">
      <c r="B415" s="61"/>
      <c r="N415" s="51">
        <v>342</v>
      </c>
      <c r="O415" s="16">
        <v>83095.841584158421</v>
      </c>
      <c r="P415" s="16">
        <v>111539.40594059401</v>
      </c>
      <c r="Q415" s="16">
        <v>148109.70297029702</v>
      </c>
      <c r="R415" s="13">
        <v>150141.38613861386</v>
      </c>
      <c r="S415" s="13">
        <v>272042.37623762357</v>
      </c>
      <c r="T415" s="13">
        <v>23702.970297029704</v>
      </c>
      <c r="U415" s="13">
        <v>341</v>
      </c>
    </row>
    <row r="416" spans="2:21" ht="24.75" hidden="1" customHeight="1" thickTop="1" thickBot="1">
      <c r="B416" s="61"/>
      <c r="N416" s="51">
        <v>343</v>
      </c>
      <c r="O416" s="16">
        <v>83338.811881188129</v>
      </c>
      <c r="P416" s="16">
        <v>111865.54455445539</v>
      </c>
      <c r="Q416" s="16">
        <v>148542.77227722772</v>
      </c>
      <c r="R416" s="13">
        <v>150580.39603960398</v>
      </c>
      <c r="S416" s="13">
        <v>272837.82178217807</v>
      </c>
      <c r="T416" s="13">
        <v>23772.27722772277</v>
      </c>
      <c r="U416" s="13">
        <v>342</v>
      </c>
    </row>
    <row r="417" spans="2:21" ht="24.75" hidden="1" customHeight="1" thickTop="1" thickBot="1">
      <c r="B417" s="61"/>
      <c r="N417" s="51">
        <v>344</v>
      </c>
      <c r="O417" s="16">
        <v>83581.782178217836</v>
      </c>
      <c r="P417" s="16">
        <v>112191.68316831677</v>
      </c>
      <c r="Q417" s="16">
        <v>148975.84158415839</v>
      </c>
      <c r="R417" s="13">
        <v>151019.40594059406</v>
      </c>
      <c r="S417" s="13">
        <v>273633.26732673252</v>
      </c>
      <c r="T417" s="13">
        <v>23841.584158415841</v>
      </c>
      <c r="U417" s="13">
        <v>343</v>
      </c>
    </row>
    <row r="418" spans="2:21" ht="24.75" hidden="1" customHeight="1" thickTop="1" thickBot="1">
      <c r="B418" s="61"/>
      <c r="N418" s="51">
        <v>345</v>
      </c>
      <c r="O418" s="16">
        <v>83824.752475247544</v>
      </c>
      <c r="P418" s="16">
        <v>112517.82178217816</v>
      </c>
      <c r="Q418" s="16">
        <v>149408.91089108909</v>
      </c>
      <c r="R418" s="13">
        <v>151458.41584158415</v>
      </c>
      <c r="S418" s="13">
        <v>274428.71287128696</v>
      </c>
      <c r="T418" s="13">
        <v>23910.891089108911</v>
      </c>
      <c r="U418" s="13">
        <v>344</v>
      </c>
    </row>
    <row r="419" spans="2:21" ht="24.75" hidden="1" customHeight="1" thickTop="1" thickBot="1">
      <c r="B419" s="61"/>
      <c r="N419" s="51">
        <v>346</v>
      </c>
      <c r="O419" s="16">
        <v>84067.722772277237</v>
      </c>
      <c r="P419" s="16">
        <v>112843.96039603955</v>
      </c>
      <c r="Q419" s="16">
        <v>149841.9801980198</v>
      </c>
      <c r="R419" s="13">
        <v>151897.42574257427</v>
      </c>
      <c r="S419" s="13">
        <v>275224.1584158414</v>
      </c>
      <c r="T419" s="13">
        <v>23980.198019801981</v>
      </c>
      <c r="U419" s="13">
        <v>345</v>
      </c>
    </row>
    <row r="420" spans="2:21" ht="24.75" hidden="1" customHeight="1" thickTop="1" thickBot="1">
      <c r="B420" s="61"/>
      <c r="N420" s="51">
        <v>347</v>
      </c>
      <c r="O420" s="16">
        <v>84310.693069306944</v>
      </c>
      <c r="P420" s="16">
        <v>113170.09900990094</v>
      </c>
      <c r="Q420" s="16">
        <v>150275.04950495047</v>
      </c>
      <c r="R420" s="13">
        <v>152336.43564356436</v>
      </c>
      <c r="S420" s="13">
        <v>276019.60396039585</v>
      </c>
      <c r="T420" s="13">
        <v>24049.504950495048</v>
      </c>
      <c r="U420" s="13">
        <v>346</v>
      </c>
    </row>
    <row r="421" spans="2:21" ht="24.75" hidden="1" customHeight="1" thickTop="1" thickBot="1">
      <c r="B421" s="61"/>
      <c r="N421" s="51">
        <v>348</v>
      </c>
      <c r="O421" s="16">
        <v>84553.663366336652</v>
      </c>
      <c r="P421" s="16">
        <v>113496.23762376232</v>
      </c>
      <c r="Q421" s="16">
        <v>150708.11881188117</v>
      </c>
      <c r="R421" s="13">
        <v>152775.44554455447</v>
      </c>
      <c r="S421" s="13">
        <v>276815.04950495035</v>
      </c>
      <c r="T421" s="13">
        <v>24118.811881188118</v>
      </c>
      <c r="U421" s="13">
        <v>347</v>
      </c>
    </row>
    <row r="422" spans="2:21" ht="24.75" hidden="1" customHeight="1" thickTop="1" thickBot="1">
      <c r="B422" s="61"/>
      <c r="N422" s="51">
        <v>349</v>
      </c>
      <c r="O422" s="16">
        <v>84796.633663366345</v>
      </c>
      <c r="P422" s="16">
        <v>113822.3762376237</v>
      </c>
      <c r="Q422" s="16">
        <v>151141.18811881187</v>
      </c>
      <c r="R422" s="13">
        <v>153214.45544554456</v>
      </c>
      <c r="S422" s="13">
        <v>277610.4950495048</v>
      </c>
      <c r="T422" s="13">
        <v>24188.118811881188</v>
      </c>
      <c r="U422" s="13">
        <v>348</v>
      </c>
    </row>
    <row r="423" spans="2:21" ht="24.75" hidden="1" customHeight="1" thickTop="1" thickBot="1">
      <c r="B423" s="61"/>
      <c r="N423" s="51">
        <v>350</v>
      </c>
      <c r="O423" s="16">
        <v>85039.603960396053</v>
      </c>
      <c r="P423" s="16">
        <v>114148.51485148509</v>
      </c>
      <c r="Q423" s="16">
        <v>151574.25742574254</v>
      </c>
      <c r="R423" s="13">
        <v>153653.46534653465</v>
      </c>
      <c r="S423" s="13">
        <v>278405.94059405924</v>
      </c>
      <c r="T423" s="13">
        <v>24257.425742574258</v>
      </c>
      <c r="U423" s="13">
        <v>349</v>
      </c>
    </row>
    <row r="424" spans="2:21" ht="24.75" hidden="1" customHeight="1" thickTop="1" thickBot="1">
      <c r="B424" s="61"/>
      <c r="N424" s="51">
        <v>351</v>
      </c>
      <c r="O424" s="16">
        <v>85282.57425742576</v>
      </c>
      <c r="P424" s="16">
        <v>114474.65346534648</v>
      </c>
      <c r="Q424" s="16">
        <v>152007.32673267325</v>
      </c>
      <c r="R424" s="13">
        <v>154092.47524752477</v>
      </c>
      <c r="S424" s="13">
        <v>279201.38613861369</v>
      </c>
      <c r="T424" s="13">
        <v>24326.732673267325</v>
      </c>
      <c r="U424" s="13">
        <v>350</v>
      </c>
    </row>
    <row r="425" spans="2:21" ht="24.75" hidden="1" customHeight="1" thickTop="1" thickBot="1">
      <c r="B425" s="61"/>
      <c r="N425" s="51">
        <v>352</v>
      </c>
      <c r="O425" s="16">
        <v>85525.544554455453</v>
      </c>
      <c r="P425" s="16">
        <v>114800.79207920787</v>
      </c>
      <c r="Q425" s="16">
        <v>152440.39603960395</v>
      </c>
      <c r="R425" s="13">
        <v>154531.48514851485</v>
      </c>
      <c r="S425" s="13">
        <v>279996.83168316813</v>
      </c>
      <c r="T425" s="13">
        <v>24396.039603960395</v>
      </c>
      <c r="U425" s="13">
        <v>351</v>
      </c>
    </row>
    <row r="426" spans="2:21" ht="24.75" hidden="1" customHeight="1" thickTop="1" thickBot="1">
      <c r="B426" s="61"/>
      <c r="N426" s="51">
        <v>353</v>
      </c>
      <c r="O426" s="16">
        <v>85768.514851485161</v>
      </c>
      <c r="P426" s="16">
        <v>115126.93069306925</v>
      </c>
      <c r="Q426" s="16">
        <v>152873.46534653465</v>
      </c>
      <c r="R426" s="13">
        <v>154970.49504950497</v>
      </c>
      <c r="S426" s="13">
        <v>280792.27722772257</v>
      </c>
      <c r="T426" s="13">
        <v>24465.346534653465</v>
      </c>
      <c r="U426" s="13">
        <v>352</v>
      </c>
    </row>
    <row r="427" spans="2:21" ht="24.75" hidden="1" customHeight="1" thickTop="1" thickBot="1">
      <c r="B427" s="61"/>
      <c r="N427" s="51">
        <v>354</v>
      </c>
      <c r="O427" s="16">
        <v>86011.485148514868</v>
      </c>
      <c r="P427" s="16">
        <v>115453.06930693063</v>
      </c>
      <c r="Q427" s="16">
        <v>153306.53465346532</v>
      </c>
      <c r="R427" s="13">
        <v>155409.50495049506</v>
      </c>
      <c r="S427" s="13">
        <v>281587.72277227708</v>
      </c>
      <c r="T427" s="13">
        <v>24534.653465346535</v>
      </c>
      <c r="U427" s="13">
        <v>353</v>
      </c>
    </row>
    <row r="428" spans="2:21" ht="24.75" hidden="1" customHeight="1" thickTop="1" thickBot="1">
      <c r="B428" s="61"/>
      <c r="N428" s="51">
        <v>355</v>
      </c>
      <c r="O428" s="16">
        <v>86254.455445544561</v>
      </c>
      <c r="P428" s="16">
        <v>115779.20792079202</v>
      </c>
      <c r="Q428" s="16">
        <v>153739.60396039602</v>
      </c>
      <c r="R428" s="13">
        <v>155848.51485148515</v>
      </c>
      <c r="S428" s="13">
        <v>282383.16831683152</v>
      </c>
      <c r="T428" s="13">
        <v>24603.960396039602</v>
      </c>
      <c r="U428" s="13">
        <v>354</v>
      </c>
    </row>
    <row r="429" spans="2:21" ht="24.75" hidden="1" customHeight="1" thickTop="1" thickBot="1">
      <c r="B429" s="61"/>
      <c r="N429" s="51">
        <v>356</v>
      </c>
      <c r="O429" s="16">
        <v>86497.425742574269</v>
      </c>
      <c r="P429" s="16">
        <v>116105.34653465341</v>
      </c>
      <c r="Q429" s="16">
        <v>154172.67326732673</v>
      </c>
      <c r="R429" s="13">
        <v>156287.52475247526</v>
      </c>
      <c r="S429" s="13">
        <v>283178.61386138597</v>
      </c>
      <c r="T429" s="13">
        <v>24673.267326732672</v>
      </c>
      <c r="U429" s="13">
        <v>355</v>
      </c>
    </row>
    <row r="430" spans="2:21" ht="24.75" hidden="1" customHeight="1" thickTop="1" thickBot="1">
      <c r="B430" s="61"/>
      <c r="N430" s="51">
        <v>357</v>
      </c>
      <c r="O430" s="16">
        <v>86740.396039603977</v>
      </c>
      <c r="P430" s="16">
        <v>116431.4851485148</v>
      </c>
      <c r="Q430" s="16">
        <v>154605.7425742574</v>
      </c>
      <c r="R430" s="13">
        <v>156726.53465346535</v>
      </c>
      <c r="S430" s="13">
        <v>283974.05940594041</v>
      </c>
      <c r="T430" s="13">
        <v>24742.574257425742</v>
      </c>
      <c r="U430" s="13">
        <v>356</v>
      </c>
    </row>
    <row r="431" spans="2:21" ht="24.75" hidden="1" customHeight="1" thickTop="1" thickBot="1">
      <c r="B431" s="61"/>
      <c r="N431" s="51">
        <v>358</v>
      </c>
      <c r="O431" s="16">
        <v>86983.36633663367</v>
      </c>
      <c r="P431" s="16">
        <v>116757.62376237618</v>
      </c>
      <c r="Q431" s="16">
        <v>155038.8118811881</v>
      </c>
      <c r="R431" s="13">
        <v>157165.54455445544</v>
      </c>
      <c r="S431" s="13">
        <v>284769.50495049485</v>
      </c>
      <c r="T431" s="13">
        <v>24811.881188118812</v>
      </c>
      <c r="U431" s="13">
        <v>357</v>
      </c>
    </row>
    <row r="432" spans="2:21" ht="24.75" hidden="1" customHeight="1" thickTop="1" thickBot="1">
      <c r="B432" s="61"/>
      <c r="N432" s="51">
        <v>359</v>
      </c>
      <c r="O432" s="16">
        <v>87226.336633663377</v>
      </c>
      <c r="P432" s="16">
        <v>117083.76237623756</v>
      </c>
      <c r="Q432" s="16">
        <v>155471.8811881188</v>
      </c>
      <c r="R432" s="13">
        <v>157604.55445544556</v>
      </c>
      <c r="S432" s="13">
        <v>285564.95049504936</v>
      </c>
      <c r="T432" s="13">
        <v>24881.188118811879</v>
      </c>
      <c r="U432" s="13">
        <v>358</v>
      </c>
    </row>
    <row r="433" spans="2:21" ht="24.75" hidden="1" customHeight="1" thickTop="1" thickBot="1">
      <c r="B433" s="61"/>
      <c r="N433" s="51">
        <v>360</v>
      </c>
      <c r="O433" s="16">
        <v>87469.306930693085</v>
      </c>
      <c r="P433" s="16">
        <v>117409.90099009895</v>
      </c>
      <c r="Q433" s="16">
        <v>155904.95049504947</v>
      </c>
      <c r="R433" s="13">
        <v>158043.56435643564</v>
      </c>
      <c r="S433" s="13">
        <v>286360.3960396038</v>
      </c>
      <c r="T433" s="13">
        <v>24950.495049504949</v>
      </c>
      <c r="U433" s="13">
        <v>359</v>
      </c>
    </row>
    <row r="434" spans="2:21" ht="24.75" hidden="1" customHeight="1" thickTop="1" thickBot="1">
      <c r="B434" s="61"/>
      <c r="N434" s="51">
        <v>361</v>
      </c>
      <c r="O434" s="16">
        <v>87712.277227722778</v>
      </c>
      <c r="P434" s="16">
        <v>117736.03960396034</v>
      </c>
      <c r="Q434" s="16">
        <v>156338.01980198018</v>
      </c>
      <c r="R434" s="13">
        <v>158482.57425742576</v>
      </c>
      <c r="S434" s="13">
        <v>287155.84158415825</v>
      </c>
      <c r="T434" s="13">
        <v>25019.801980198019</v>
      </c>
      <c r="U434" s="13">
        <v>360</v>
      </c>
    </row>
    <row r="435" spans="2:21" ht="24.75" hidden="1" customHeight="1" thickTop="1" thickBot="1">
      <c r="B435" s="61"/>
      <c r="N435" s="51">
        <v>362</v>
      </c>
      <c r="O435" s="16">
        <v>87955.247524752485</v>
      </c>
      <c r="P435" s="16">
        <v>118062.17821782173</v>
      </c>
      <c r="Q435" s="16">
        <v>156771.08910891088</v>
      </c>
      <c r="R435" s="13">
        <v>158921.58415841585</v>
      </c>
      <c r="S435" s="13">
        <v>287951.28712871269</v>
      </c>
      <c r="T435" s="13">
        <v>25089.108910891089</v>
      </c>
      <c r="U435" s="13">
        <v>361</v>
      </c>
    </row>
    <row r="436" spans="2:21" ht="24.75" hidden="1" customHeight="1" thickTop="1" thickBot="1">
      <c r="B436" s="61"/>
      <c r="N436" s="51">
        <v>363</v>
      </c>
      <c r="O436" s="16">
        <v>88198.217821782193</v>
      </c>
      <c r="P436" s="16">
        <v>118388.31683168311</v>
      </c>
      <c r="Q436" s="16">
        <v>157204.15841584158</v>
      </c>
      <c r="R436" s="13">
        <v>159360.59405940594</v>
      </c>
      <c r="S436" s="13">
        <v>288746.73267326714</v>
      </c>
      <c r="T436" s="13">
        <v>25158.415841584159</v>
      </c>
      <c r="U436" s="13">
        <v>362</v>
      </c>
    </row>
    <row r="437" spans="2:21" ht="24.75" hidden="1" customHeight="1" thickTop="1" thickBot="1">
      <c r="B437" s="61"/>
      <c r="N437" s="51">
        <v>364</v>
      </c>
      <c r="O437" s="16">
        <v>88441.1881188119</v>
      </c>
      <c r="P437" s="16">
        <v>118714.45544554449</v>
      </c>
      <c r="Q437" s="16">
        <v>157637.22772277225</v>
      </c>
      <c r="R437" s="13">
        <v>159799.60396039605</v>
      </c>
      <c r="S437" s="13">
        <v>289542.17821782158</v>
      </c>
      <c r="T437" s="13">
        <v>25227.722772277226</v>
      </c>
      <c r="U437" s="13">
        <v>363</v>
      </c>
    </row>
    <row r="438" spans="2:21" ht="24.75" hidden="1" customHeight="1" thickTop="1" thickBot="1">
      <c r="B438" s="61"/>
      <c r="N438" s="51">
        <v>365</v>
      </c>
      <c r="O438" s="16">
        <v>88684.158415841594</v>
      </c>
      <c r="P438" s="16">
        <v>119040.59405940588</v>
      </c>
      <c r="Q438" s="16">
        <v>158070.29702970295</v>
      </c>
      <c r="R438" s="13">
        <v>160238.61386138614</v>
      </c>
      <c r="S438" s="13">
        <v>290337.62376237608</v>
      </c>
      <c r="T438" s="13">
        <v>25297.029702970296</v>
      </c>
      <c r="U438" s="13">
        <v>364</v>
      </c>
    </row>
    <row r="439" spans="2:21" ht="24.75" hidden="1" customHeight="1" thickTop="1" thickBot="1">
      <c r="B439" s="61"/>
      <c r="N439" s="51">
        <v>366</v>
      </c>
      <c r="O439" s="16">
        <v>88927.128712871301</v>
      </c>
      <c r="P439" s="16">
        <v>119366.73267326727</v>
      </c>
      <c r="Q439" s="16">
        <v>158503.36633663366</v>
      </c>
      <c r="R439" s="13">
        <v>160677.62376237626</v>
      </c>
      <c r="S439" s="13">
        <v>291133.06930693053</v>
      </c>
      <c r="T439" s="13">
        <v>25366.336633663366</v>
      </c>
      <c r="U439" s="13">
        <v>365</v>
      </c>
    </row>
    <row r="440" spans="2:21" ht="24.75" hidden="1" customHeight="1" thickTop="1" thickBot="1">
      <c r="B440" s="61"/>
      <c r="N440" s="51">
        <v>367</v>
      </c>
      <c r="O440" s="16">
        <v>89170.099009901009</v>
      </c>
      <c r="P440" s="16">
        <v>119692.87128712866</v>
      </c>
      <c r="Q440" s="16">
        <v>158936.43564356433</v>
      </c>
      <c r="R440" s="13">
        <v>161116.63366336634</v>
      </c>
      <c r="S440" s="13">
        <v>291928.51485148497</v>
      </c>
      <c r="T440" s="13">
        <v>25435.643564356436</v>
      </c>
      <c r="U440" s="13">
        <v>366</v>
      </c>
    </row>
    <row r="441" spans="2:21" ht="24.75" hidden="1" customHeight="1" thickTop="1" thickBot="1">
      <c r="B441" s="61"/>
      <c r="N441" s="51">
        <v>368</v>
      </c>
      <c r="O441" s="16">
        <v>89413.069306930702</v>
      </c>
      <c r="P441" s="16">
        <v>120019.00990099004</v>
      </c>
      <c r="Q441" s="16">
        <v>159369.50495049503</v>
      </c>
      <c r="R441" s="13">
        <v>161555.64356435643</v>
      </c>
      <c r="S441" s="13">
        <v>292723.96039603942</v>
      </c>
      <c r="T441" s="13">
        <v>25504.950495049503</v>
      </c>
      <c r="U441" s="13">
        <v>367</v>
      </c>
    </row>
    <row r="442" spans="2:21" ht="24.75" hidden="1" customHeight="1" thickTop="1" thickBot="1">
      <c r="B442" s="61"/>
      <c r="N442" s="51">
        <v>369</v>
      </c>
      <c r="O442" s="16">
        <v>89656.039603960409</v>
      </c>
      <c r="P442" s="16">
        <v>120345.14851485142</v>
      </c>
      <c r="Q442" s="16">
        <v>159802.57425742573</v>
      </c>
      <c r="R442" s="13">
        <v>161994.65346534655</v>
      </c>
      <c r="S442" s="13">
        <v>293519.40594059386</v>
      </c>
      <c r="T442" s="13">
        <v>25574.257425742573</v>
      </c>
      <c r="U442" s="13">
        <v>368</v>
      </c>
    </row>
    <row r="443" spans="2:21" ht="24.75" hidden="1" customHeight="1" thickTop="1" thickBot="1">
      <c r="B443" s="61"/>
      <c r="N443" s="51">
        <v>370</v>
      </c>
      <c r="O443" s="16">
        <v>89899.009900990117</v>
      </c>
      <c r="P443" s="16">
        <v>120671.28712871281</v>
      </c>
      <c r="Q443" s="16">
        <v>160235.6435643564</v>
      </c>
      <c r="R443" s="13">
        <v>162433.66336633664</v>
      </c>
      <c r="S443" s="13">
        <v>294314.85148514831</v>
      </c>
      <c r="T443" s="13">
        <v>25643.564356435643</v>
      </c>
      <c r="U443" s="13">
        <v>369</v>
      </c>
    </row>
    <row r="444" spans="2:21" ht="24.75" hidden="1" customHeight="1" thickTop="1" thickBot="1">
      <c r="B444" s="61"/>
      <c r="N444" s="51">
        <v>371</v>
      </c>
      <c r="O444" s="16">
        <v>90141.98019801981</v>
      </c>
      <c r="P444" s="16">
        <v>120997.4257425742</v>
      </c>
      <c r="Q444" s="16">
        <v>160668.71287128711</v>
      </c>
      <c r="R444" s="13">
        <v>162872.67326732673</v>
      </c>
      <c r="S444" s="13">
        <v>295110.29702970281</v>
      </c>
      <c r="T444" s="13">
        <v>25712.871287128713</v>
      </c>
      <c r="U444" s="13">
        <v>370</v>
      </c>
    </row>
    <row r="445" spans="2:21" ht="22.5" hidden="1" customHeight="1" thickTop="1" thickBot="1">
      <c r="B445" s="61"/>
      <c r="N445" s="51">
        <v>372</v>
      </c>
      <c r="O445" s="16">
        <v>90384.950495049517</v>
      </c>
      <c r="P445" s="16">
        <v>121323.56435643559</v>
      </c>
      <c r="Q445" s="16">
        <v>161101.78217821781</v>
      </c>
      <c r="R445" s="13">
        <v>163311.68316831684</v>
      </c>
      <c r="S445" s="13">
        <v>295905.74257425725</v>
      </c>
      <c r="T445" s="13">
        <v>25782.17821782178</v>
      </c>
      <c r="U445" s="13">
        <v>371</v>
      </c>
    </row>
    <row r="446" spans="2:21" ht="24.75" hidden="1" customHeight="1" thickTop="1" thickBot="1">
      <c r="B446" s="61"/>
      <c r="N446" s="51">
        <v>373</v>
      </c>
      <c r="O446" s="16">
        <v>90627.920792079225</v>
      </c>
      <c r="P446" s="16">
        <v>121649.70297029697</v>
      </c>
      <c r="Q446" s="16">
        <v>161534.85148514851</v>
      </c>
      <c r="R446" s="13">
        <v>163750.69306930693</v>
      </c>
      <c r="S446" s="13">
        <v>296701.1881188117</v>
      </c>
      <c r="T446" s="13">
        <v>25851.48514851485</v>
      </c>
      <c r="U446" s="13">
        <v>372</v>
      </c>
    </row>
    <row r="447" spans="2:21" ht="24.75" hidden="1" customHeight="1" thickTop="1" thickBot="1">
      <c r="B447" s="61"/>
      <c r="N447" s="51">
        <v>374</v>
      </c>
      <c r="O447" s="16">
        <v>90870.891089108918</v>
      </c>
      <c r="P447" s="16">
        <v>121975.84158415835</v>
      </c>
      <c r="Q447" s="16">
        <v>161967.92079207918</v>
      </c>
      <c r="R447" s="13">
        <v>164189.70297029705</v>
      </c>
      <c r="S447" s="13">
        <v>297496.63366336614</v>
      </c>
      <c r="T447" s="13">
        <v>25920.79207920792</v>
      </c>
      <c r="U447" s="13">
        <v>373</v>
      </c>
    </row>
    <row r="448" spans="2:21" ht="24.75" hidden="1" customHeight="1" thickTop="1" thickBot="1">
      <c r="B448" s="61"/>
      <c r="N448" s="51">
        <v>375</v>
      </c>
      <c r="O448" s="16">
        <v>91113.861386138626</v>
      </c>
      <c r="P448" s="16">
        <v>122301.98019801974</v>
      </c>
      <c r="Q448" s="16">
        <v>162400.99009900988</v>
      </c>
      <c r="R448" s="13">
        <v>164628.71287128713</v>
      </c>
      <c r="S448" s="13">
        <v>298292.07920792059</v>
      </c>
      <c r="T448" s="13">
        <v>25990.09900990099</v>
      </c>
      <c r="U448" s="13">
        <v>374</v>
      </c>
    </row>
    <row r="449" spans="2:21" ht="24.75" hidden="1" customHeight="1" thickTop="1" thickBot="1">
      <c r="B449" s="61"/>
      <c r="N449" s="51">
        <v>376</v>
      </c>
      <c r="O449" s="16">
        <v>91356.831683168333</v>
      </c>
      <c r="P449" s="16">
        <v>122628.11881188113</v>
      </c>
      <c r="Q449" s="16">
        <v>162834.05940594058</v>
      </c>
      <c r="R449" s="13">
        <v>165067.72277227722</v>
      </c>
      <c r="S449" s="13">
        <v>299087.52475247509</v>
      </c>
      <c r="T449" s="13">
        <v>26059.405940594057</v>
      </c>
      <c r="U449" s="13">
        <v>375</v>
      </c>
    </row>
    <row r="450" spans="2:21" ht="24.75" hidden="1" customHeight="1" thickTop="1" thickBot="1">
      <c r="B450" s="61"/>
      <c r="N450" s="51">
        <v>377</v>
      </c>
      <c r="O450" s="16">
        <v>91599.801980198026</v>
      </c>
      <c r="P450" s="16">
        <v>122954.25742574251</v>
      </c>
      <c r="Q450" s="16">
        <v>163267.12871287126</v>
      </c>
      <c r="R450" s="13">
        <v>165506.73267326734</v>
      </c>
      <c r="S450" s="13">
        <v>299882.97029702953</v>
      </c>
      <c r="T450" s="13">
        <v>26128.712871287127</v>
      </c>
      <c r="U450" s="13">
        <v>376</v>
      </c>
    </row>
    <row r="451" spans="2:21" ht="24.75" hidden="1" customHeight="1" thickTop="1" thickBot="1">
      <c r="B451" s="61"/>
      <c r="N451" s="51">
        <v>378</v>
      </c>
      <c r="O451" s="16">
        <v>91842.772277227734</v>
      </c>
      <c r="P451" s="16">
        <v>123280.3960396039</v>
      </c>
      <c r="Q451" s="16">
        <v>163700.19801980196</v>
      </c>
      <c r="R451" s="13">
        <v>165945.74257425743</v>
      </c>
      <c r="S451" s="13">
        <v>300678.41584158398</v>
      </c>
      <c r="T451" s="13">
        <v>26198.019801980197</v>
      </c>
      <c r="U451" s="13">
        <v>377</v>
      </c>
    </row>
    <row r="452" spans="2:21" ht="24.75" hidden="1" customHeight="1" thickTop="1" thickBot="1">
      <c r="B452" s="61"/>
      <c r="N452" s="51">
        <v>379</v>
      </c>
      <c r="O452" s="16">
        <v>92085.742574257441</v>
      </c>
      <c r="P452" s="16">
        <v>123606.53465346528</v>
      </c>
      <c r="Q452" s="16">
        <v>164133.26732673266</v>
      </c>
      <c r="R452" s="13">
        <v>166384.75247524754</v>
      </c>
      <c r="S452" s="13">
        <v>301473.86138613842</v>
      </c>
      <c r="T452" s="13">
        <v>26267.326732673268</v>
      </c>
      <c r="U452" s="13">
        <v>378</v>
      </c>
    </row>
    <row r="453" spans="2:21" ht="24.75" hidden="1" customHeight="1" thickTop="1" thickBot="1">
      <c r="B453" s="61"/>
      <c r="N453" s="51">
        <v>380</v>
      </c>
      <c r="O453" s="16">
        <v>92328.712871287149</v>
      </c>
      <c r="P453" s="16">
        <v>123932.67326732667</v>
      </c>
      <c r="Q453" s="16">
        <v>164566.33663366333</v>
      </c>
      <c r="R453" s="13">
        <v>166823.76237623763</v>
      </c>
      <c r="S453" s="13">
        <v>302269.30693069287</v>
      </c>
      <c r="T453" s="13">
        <v>26336.633663366334</v>
      </c>
      <c r="U453" s="13">
        <v>379</v>
      </c>
    </row>
    <row r="454" spans="2:21" ht="24.75" hidden="1" customHeight="1" thickTop="1" thickBot="1">
      <c r="B454" s="61"/>
      <c r="N454" s="51">
        <v>381</v>
      </c>
      <c r="O454" s="16">
        <v>92571.683168316842</v>
      </c>
      <c r="P454" s="16">
        <v>124258.81188118806</v>
      </c>
      <c r="Q454" s="16">
        <v>164999.40594059404</v>
      </c>
      <c r="R454" s="13">
        <v>167262.77227722772</v>
      </c>
      <c r="S454" s="13">
        <v>303064.75247524731</v>
      </c>
      <c r="T454" s="13">
        <v>26405.940594059404</v>
      </c>
      <c r="U454" s="13">
        <v>380</v>
      </c>
    </row>
    <row r="455" spans="2:21" ht="24.75" hidden="1" customHeight="1" thickTop="1" thickBot="1">
      <c r="B455" s="61"/>
      <c r="N455" s="51">
        <v>382</v>
      </c>
      <c r="O455" s="16">
        <v>92814.65346534655</v>
      </c>
      <c r="P455" s="16">
        <v>124584.95049504944</v>
      </c>
      <c r="Q455" s="16">
        <v>165432.47524752474</v>
      </c>
      <c r="R455" s="13">
        <v>167701.78217821784</v>
      </c>
      <c r="S455" s="13">
        <v>303860.19801980181</v>
      </c>
      <c r="T455" s="13">
        <v>26475.247524752474</v>
      </c>
      <c r="U455" s="13">
        <v>381</v>
      </c>
    </row>
    <row r="456" spans="2:21" ht="24.75" hidden="1" customHeight="1" thickTop="1" thickBot="1">
      <c r="B456" s="61"/>
      <c r="N456" s="51">
        <v>383</v>
      </c>
      <c r="O456" s="16">
        <v>93057.623762376257</v>
      </c>
      <c r="P456" s="16">
        <v>124911.08910891083</v>
      </c>
      <c r="Q456" s="16">
        <v>165865.54455445544</v>
      </c>
      <c r="R456" s="13">
        <v>168140.79207920792</v>
      </c>
      <c r="S456" s="13">
        <v>304655.64356435626</v>
      </c>
      <c r="T456" s="13">
        <v>26544.554455445545</v>
      </c>
      <c r="U456" s="13">
        <v>382</v>
      </c>
    </row>
    <row r="457" spans="2:21" ht="24.75" hidden="1" customHeight="1" thickTop="1" thickBot="1">
      <c r="B457" s="61"/>
      <c r="N457" s="51">
        <v>384</v>
      </c>
      <c r="O457" s="16">
        <v>93300.59405940595</v>
      </c>
      <c r="P457" s="16">
        <v>125237.22772277222</v>
      </c>
      <c r="Q457" s="16">
        <v>166298.61386138611</v>
      </c>
      <c r="R457" s="13">
        <v>168579.80198019801</v>
      </c>
      <c r="S457" s="13">
        <v>305451.0891089107</v>
      </c>
      <c r="T457" s="13">
        <v>26613.861386138611</v>
      </c>
      <c r="U457" s="13">
        <v>383</v>
      </c>
    </row>
    <row r="458" spans="2:21" ht="24.75" hidden="1" customHeight="1" thickTop="1" thickBot="1">
      <c r="B458" s="61"/>
      <c r="N458" s="51">
        <v>385</v>
      </c>
      <c r="O458" s="16">
        <v>93543.564356435658</v>
      </c>
      <c r="P458" s="16">
        <v>125563.3663366336</v>
      </c>
      <c r="Q458" s="16">
        <v>166731.68316831681</v>
      </c>
      <c r="R458" s="13">
        <v>169018.81188118813</v>
      </c>
      <c r="S458" s="13">
        <v>306246.53465346515</v>
      </c>
      <c r="T458" s="13">
        <v>26683.168316831681</v>
      </c>
      <c r="U458" s="13">
        <v>384</v>
      </c>
    </row>
    <row r="459" spans="2:21" ht="24.75" hidden="1" customHeight="1" thickTop="1" thickBot="1">
      <c r="B459" s="61"/>
      <c r="N459" s="51">
        <v>386</v>
      </c>
      <c r="O459" s="16">
        <v>93786.534653465365</v>
      </c>
      <c r="P459" s="16">
        <v>125889.50495049499</v>
      </c>
      <c r="Q459" s="16">
        <v>167164.75247524751</v>
      </c>
      <c r="R459" s="13">
        <v>169457.82178217822</v>
      </c>
      <c r="S459" s="13">
        <v>307041.98019801959</v>
      </c>
      <c r="T459" s="13">
        <v>26752.475247524751</v>
      </c>
      <c r="U459" s="13">
        <v>385</v>
      </c>
    </row>
    <row r="460" spans="2:21" ht="24.75" hidden="1" customHeight="1" thickTop="1" thickBot="1">
      <c r="B460" s="61"/>
      <c r="N460" s="51">
        <v>387</v>
      </c>
      <c r="O460" s="16">
        <v>94029.504950495058</v>
      </c>
      <c r="P460" s="16">
        <v>126215.64356435637</v>
      </c>
      <c r="Q460" s="16">
        <v>167597.82178217819</v>
      </c>
      <c r="R460" s="13">
        <v>169896.83168316833</v>
      </c>
      <c r="S460" s="13">
        <v>307837.42574257409</v>
      </c>
      <c r="T460" s="13">
        <v>26821.782178217822</v>
      </c>
      <c r="U460" s="13">
        <v>386</v>
      </c>
    </row>
    <row r="461" spans="2:21" ht="24.75" hidden="1" customHeight="1" thickTop="1" thickBot="1">
      <c r="B461" s="61"/>
      <c r="N461" s="51">
        <v>388</v>
      </c>
      <c r="O461" s="16">
        <v>94272.475247524766</v>
      </c>
      <c r="P461" s="16">
        <v>126541.78217821776</v>
      </c>
      <c r="Q461" s="16">
        <v>168030.89108910889</v>
      </c>
      <c r="R461" s="13">
        <v>170335.84158415842</v>
      </c>
      <c r="S461" s="13">
        <v>308632.87128712854</v>
      </c>
      <c r="T461" s="13">
        <v>26891.089108910892</v>
      </c>
      <c r="U461" s="13">
        <v>387</v>
      </c>
    </row>
    <row r="462" spans="2:21" ht="24.75" hidden="1" customHeight="1" thickTop="1" thickBot="1">
      <c r="B462" s="61"/>
      <c r="N462" s="51">
        <v>389</v>
      </c>
      <c r="O462" s="16">
        <v>94515.445544554474</v>
      </c>
      <c r="P462" s="16">
        <v>126867.92079207915</v>
      </c>
      <c r="Q462" s="16">
        <v>168463.96039603959</v>
      </c>
      <c r="R462" s="13">
        <v>170774.85148514851</v>
      </c>
      <c r="S462" s="13">
        <v>309428.31683168298</v>
      </c>
      <c r="T462" s="13">
        <v>26960.396039603958</v>
      </c>
      <c r="U462" s="13">
        <v>388</v>
      </c>
    </row>
    <row r="463" spans="2:21" ht="24.75" hidden="1" customHeight="1" thickTop="1" thickBot="1">
      <c r="B463" s="61"/>
      <c r="N463" s="51">
        <v>390</v>
      </c>
      <c r="O463" s="16">
        <v>94758.415841584167</v>
      </c>
      <c r="P463" s="16">
        <v>127194.05940594053</v>
      </c>
      <c r="Q463" s="16">
        <v>168897.02970297026</v>
      </c>
      <c r="R463" s="13">
        <v>171213.86138613863</v>
      </c>
      <c r="S463" s="13">
        <v>310223.76237623743</v>
      </c>
      <c r="T463" s="13">
        <v>27029.702970297029</v>
      </c>
      <c r="U463" s="13">
        <v>389</v>
      </c>
    </row>
    <row r="464" spans="2:21" ht="24.75" hidden="1" customHeight="1" thickTop="1" thickBot="1">
      <c r="B464" s="61"/>
      <c r="N464" s="51">
        <v>391</v>
      </c>
      <c r="O464" s="16">
        <v>95001.386138613874</v>
      </c>
      <c r="P464" s="16">
        <v>127520.19801980192</v>
      </c>
      <c r="Q464" s="16">
        <v>169330.09900990097</v>
      </c>
      <c r="R464" s="13">
        <v>171652.87128712871</v>
      </c>
      <c r="S464" s="13">
        <v>311019.20792079187</v>
      </c>
      <c r="T464" s="13">
        <v>27099.009900990099</v>
      </c>
      <c r="U464" s="13">
        <v>390</v>
      </c>
    </row>
    <row r="465" spans="2:21" ht="24.75" hidden="1" customHeight="1" thickTop="1" thickBot="1">
      <c r="B465" s="61"/>
      <c r="N465" s="51">
        <v>392</v>
      </c>
      <c r="O465" s="16">
        <v>95244.356435643582</v>
      </c>
      <c r="P465" s="16">
        <v>127846.3366336633</v>
      </c>
      <c r="Q465" s="16">
        <v>169763.16831683167</v>
      </c>
      <c r="R465" s="13">
        <v>172091.88118811883</v>
      </c>
      <c r="S465" s="13">
        <v>311814.65346534632</v>
      </c>
      <c r="T465" s="13">
        <v>27168.316831683169</v>
      </c>
      <c r="U465" s="13">
        <v>391</v>
      </c>
    </row>
    <row r="466" spans="2:21" ht="24.75" hidden="1" customHeight="1" thickTop="1" thickBot="1">
      <c r="B466" s="61"/>
      <c r="N466" s="51">
        <v>393</v>
      </c>
      <c r="O466" s="16">
        <v>95487.326732673275</v>
      </c>
      <c r="P466" s="16">
        <v>128172.47524752469</v>
      </c>
      <c r="Q466" s="16">
        <v>170196.23762376237</v>
      </c>
      <c r="R466" s="13">
        <v>172530.89108910892</v>
      </c>
      <c r="S466" s="13">
        <v>312610.09900990082</v>
      </c>
      <c r="T466" s="13">
        <v>27237.623762376235</v>
      </c>
      <c r="U466" s="13">
        <v>392</v>
      </c>
    </row>
    <row r="467" spans="2:21" ht="24.75" hidden="1" customHeight="1" thickTop="1" thickBot="1">
      <c r="B467" s="61"/>
      <c r="N467" s="51">
        <v>394</v>
      </c>
      <c r="O467" s="16">
        <v>95730.297029702982</v>
      </c>
      <c r="P467" s="16">
        <v>128498.61386138608</v>
      </c>
      <c r="Q467" s="16">
        <v>170629.30693069304</v>
      </c>
      <c r="R467" s="13">
        <v>172969.90099009901</v>
      </c>
      <c r="S467" s="13">
        <v>313405.54455445526</v>
      </c>
      <c r="T467" s="13">
        <v>27306.930693069306</v>
      </c>
      <c r="U467" s="13">
        <v>393</v>
      </c>
    </row>
    <row r="468" spans="2:21" ht="24.75" hidden="1" customHeight="1" thickTop="1" thickBot="1">
      <c r="B468" s="61"/>
      <c r="N468" s="51">
        <v>395</v>
      </c>
      <c r="O468" s="16">
        <v>95973.26732673269</v>
      </c>
      <c r="P468" s="16">
        <v>128824.75247524746</v>
      </c>
      <c r="Q468" s="16">
        <v>171062.37623762374</v>
      </c>
      <c r="R468" s="13">
        <v>173408.91089108912</v>
      </c>
      <c r="S468" s="13">
        <v>314200.99009900971</v>
      </c>
      <c r="T468" s="13">
        <v>27376.237623762376</v>
      </c>
      <c r="U468" s="13">
        <v>394</v>
      </c>
    </row>
    <row r="469" spans="2:21" ht="24.75" hidden="1" customHeight="1" thickTop="1" thickBot="1">
      <c r="B469" s="61"/>
      <c r="N469" s="51">
        <v>396</v>
      </c>
      <c r="O469" s="16">
        <v>96216.237623762383</v>
      </c>
      <c r="P469" s="16">
        <v>129150.89108910885</v>
      </c>
      <c r="Q469" s="16">
        <v>171495.44554455444</v>
      </c>
      <c r="R469" s="13">
        <v>173847.92079207921</v>
      </c>
      <c r="S469" s="13">
        <v>314996.43564356415</v>
      </c>
      <c r="T469" s="13">
        <v>27445.544554455446</v>
      </c>
      <c r="U469" s="13">
        <v>395</v>
      </c>
    </row>
    <row r="470" spans="2:21" ht="24.75" hidden="1" customHeight="1" thickTop="1" thickBot="1">
      <c r="B470" s="61"/>
      <c r="N470" s="51">
        <v>397</v>
      </c>
      <c r="O470" s="16">
        <v>96459.207920792091</v>
      </c>
      <c r="P470" s="16">
        <v>129477.02970297023</v>
      </c>
      <c r="Q470" s="16">
        <v>171928.51485148512</v>
      </c>
      <c r="R470" s="13">
        <v>174286.93069306933</v>
      </c>
      <c r="S470" s="13">
        <v>315791.8811881186</v>
      </c>
      <c r="T470" s="13">
        <v>27514.851485148512</v>
      </c>
      <c r="U470" s="13">
        <v>396</v>
      </c>
    </row>
    <row r="471" spans="2:21" ht="24.75" hidden="1" customHeight="1" thickTop="1" thickBot="1">
      <c r="B471" s="61"/>
      <c r="N471" s="51">
        <v>398</v>
      </c>
      <c r="O471" s="16">
        <v>96702.178217821798</v>
      </c>
      <c r="P471" s="16">
        <v>129803.16831683162</v>
      </c>
      <c r="Q471" s="16">
        <v>172361.58415841582</v>
      </c>
      <c r="R471" s="13">
        <v>174725.94059405942</v>
      </c>
      <c r="S471" s="13">
        <v>316587.3267326731</v>
      </c>
      <c r="T471" s="13">
        <v>27584.158415841583</v>
      </c>
      <c r="U471" s="13">
        <v>397</v>
      </c>
    </row>
    <row r="472" spans="2:21" ht="24.75" hidden="1" customHeight="1" thickTop="1" thickBot="1">
      <c r="B472" s="61"/>
      <c r="N472" s="51">
        <v>399</v>
      </c>
      <c r="O472" s="16">
        <v>96945.148514851506</v>
      </c>
      <c r="P472" s="16">
        <v>130129.30693069301</v>
      </c>
      <c r="Q472" s="16">
        <v>172794.65346534652</v>
      </c>
      <c r="R472" s="13">
        <v>175164.9504950495</v>
      </c>
      <c r="S472" s="13">
        <v>317382.77227722754</v>
      </c>
      <c r="T472" s="13">
        <v>27653.465346534653</v>
      </c>
      <c r="U472" s="13">
        <v>398</v>
      </c>
    </row>
    <row r="473" spans="2:21" ht="24.75" hidden="1" customHeight="1" thickTop="1" thickBot="1">
      <c r="B473" s="61"/>
      <c r="N473" s="51">
        <v>400</v>
      </c>
      <c r="O473" s="16">
        <v>97188.118811881199</v>
      </c>
      <c r="P473" s="16">
        <v>130455.44554455439</v>
      </c>
      <c r="Q473" s="16">
        <v>173227.72277227719</v>
      </c>
      <c r="R473" s="13">
        <v>175603.96039603962</v>
      </c>
      <c r="S473" s="13">
        <v>318178.21782178199</v>
      </c>
      <c r="T473" s="13">
        <v>27722.772277227723</v>
      </c>
      <c r="U473" s="13">
        <v>399</v>
      </c>
    </row>
    <row r="474" spans="2:21" ht="24.75" hidden="1" customHeight="1" thickTop="1" thickBot="1">
      <c r="B474" s="61"/>
      <c r="N474" s="51">
        <v>401</v>
      </c>
      <c r="O474" s="16">
        <v>97431.089108910906</v>
      </c>
      <c r="P474" s="16">
        <v>130781.58415841578</v>
      </c>
      <c r="Q474" s="16">
        <v>173660.79207920789</v>
      </c>
      <c r="R474" s="13">
        <v>176042.97029702971</v>
      </c>
      <c r="S474" s="13">
        <v>318973.66336633643</v>
      </c>
      <c r="T474" s="13">
        <v>27792.079207920789</v>
      </c>
      <c r="U474" s="13">
        <v>400</v>
      </c>
    </row>
    <row r="475" spans="2:21" ht="24.75" hidden="1" customHeight="1" thickTop="1" thickBot="1">
      <c r="B475" s="61"/>
      <c r="N475" s="51">
        <v>402</v>
      </c>
      <c r="O475" s="16">
        <v>97674.059405940614</v>
      </c>
      <c r="P475" s="16">
        <v>131107.72277227716</v>
      </c>
      <c r="Q475" s="16">
        <v>174093.8613861386</v>
      </c>
      <c r="R475" s="13">
        <v>176481.9801980198</v>
      </c>
      <c r="S475" s="13">
        <v>319769.10891089088</v>
      </c>
      <c r="T475" s="13">
        <v>27861.38613861386</v>
      </c>
      <c r="U475" s="13">
        <v>401</v>
      </c>
    </row>
    <row r="476" spans="2:21" ht="24.75" hidden="1" customHeight="1" thickTop="1" thickBot="1">
      <c r="B476" s="61"/>
      <c r="N476" s="51">
        <v>403</v>
      </c>
      <c r="O476" s="16">
        <v>97917.029702970307</v>
      </c>
      <c r="P476" s="16">
        <v>131433.86138613854</v>
      </c>
      <c r="Q476" s="16">
        <v>174526.9306930693</v>
      </c>
      <c r="R476" s="13">
        <v>176920.99009900991</v>
      </c>
      <c r="S476" s="13">
        <v>320564.55445544532</v>
      </c>
      <c r="T476" s="13">
        <v>27930.69306930693</v>
      </c>
      <c r="U476" s="13">
        <v>402</v>
      </c>
    </row>
    <row r="477" spans="2:21" ht="24.75" hidden="1" customHeight="1" thickTop="1" thickBot="1">
      <c r="B477" s="61"/>
      <c r="N477" s="51">
        <v>404</v>
      </c>
      <c r="O477" s="16">
        <v>98160.000000000015</v>
      </c>
      <c r="P477" s="16">
        <v>131759.99999999994</v>
      </c>
      <c r="Q477" s="16">
        <v>174959.99999999997</v>
      </c>
      <c r="R477" s="13">
        <v>177360</v>
      </c>
      <c r="S477" s="13">
        <v>321359.99999999983</v>
      </c>
      <c r="T477" s="13">
        <v>28000</v>
      </c>
      <c r="U477" s="13">
        <v>403</v>
      </c>
    </row>
    <row r="478" spans="2:21" ht="24.75" hidden="1" customHeight="1" thickTop="1" thickBot="1">
      <c r="B478" s="61"/>
      <c r="N478" s="51">
        <v>405</v>
      </c>
      <c r="O478" s="16">
        <v>98402.970297029722</v>
      </c>
      <c r="P478" s="16">
        <v>132086.13861386132</v>
      </c>
      <c r="Q478" s="16">
        <v>175393.06930693067</v>
      </c>
      <c r="R478" s="13">
        <v>177799.00990099012</v>
      </c>
      <c r="S478" s="13">
        <v>322155.44554455427</v>
      </c>
      <c r="T478" s="13">
        <v>28069.306930693067</v>
      </c>
      <c r="U478" s="13">
        <v>404</v>
      </c>
    </row>
    <row r="479" spans="2:21" ht="24.75" hidden="1" customHeight="1" thickTop="1" thickBot="1">
      <c r="B479" s="61"/>
      <c r="N479" s="51">
        <v>406</v>
      </c>
      <c r="O479" s="16">
        <v>98645.940594059415</v>
      </c>
      <c r="P479" s="16">
        <v>132412.27722772272</v>
      </c>
      <c r="Q479" s="16">
        <v>175826.13861386137</v>
      </c>
      <c r="R479" s="13">
        <v>178238.0198019802</v>
      </c>
      <c r="S479" s="13">
        <v>322950.89108910871</v>
      </c>
      <c r="T479" s="13">
        <v>28138.613861386137</v>
      </c>
      <c r="U479" s="13">
        <v>405</v>
      </c>
    </row>
    <row r="480" spans="2:21" ht="24.75" hidden="1" customHeight="1" thickTop="1" thickBot="1">
      <c r="B480" s="61"/>
      <c r="N480" s="51">
        <v>407</v>
      </c>
      <c r="O480" s="16">
        <v>98888.910891089123</v>
      </c>
      <c r="P480" s="16">
        <v>132738.41584158409</v>
      </c>
      <c r="Q480" s="16">
        <v>176259.20792079205</v>
      </c>
      <c r="R480" s="13">
        <v>178677.02970297029</v>
      </c>
      <c r="S480" s="13">
        <v>323746.33663366316</v>
      </c>
      <c r="T480" s="13">
        <v>28207.920792079207</v>
      </c>
      <c r="U480" s="13">
        <v>406</v>
      </c>
    </row>
    <row r="481" spans="2:21" ht="24.75" hidden="1" customHeight="1" thickTop="1" thickBot="1">
      <c r="B481" s="61"/>
      <c r="N481" s="51">
        <v>408</v>
      </c>
      <c r="O481" s="16">
        <v>99131.88118811883</v>
      </c>
      <c r="P481" s="16">
        <v>133064.55445544547</v>
      </c>
      <c r="Q481" s="16">
        <v>176692.27722772275</v>
      </c>
      <c r="R481" s="13">
        <v>179116.03960396041</v>
      </c>
      <c r="S481" s="13">
        <v>324541.7821782176</v>
      </c>
      <c r="T481" s="13">
        <v>28277.227722772277</v>
      </c>
      <c r="U481" s="13">
        <v>407</v>
      </c>
    </row>
    <row r="482" spans="2:21" ht="24.75" hidden="1" customHeight="1" thickTop="1" thickBot="1">
      <c r="B482" s="61"/>
      <c r="N482" s="51">
        <v>409</v>
      </c>
      <c r="O482" s="16">
        <v>99374.851485148523</v>
      </c>
      <c r="P482" s="16">
        <v>133390.69306930687</v>
      </c>
      <c r="Q482" s="16">
        <v>177125.34653465345</v>
      </c>
      <c r="R482" s="13">
        <v>179555.0495049505</v>
      </c>
      <c r="S482" s="13">
        <v>325337.22772277205</v>
      </c>
      <c r="T482" s="13">
        <v>28346.534653465347</v>
      </c>
      <c r="U482" s="13">
        <v>408</v>
      </c>
    </row>
    <row r="483" spans="2:21" ht="24.75" hidden="1" customHeight="1" thickTop="1" thickBot="1">
      <c r="B483" s="61"/>
      <c r="N483" s="51">
        <v>410</v>
      </c>
      <c r="O483" s="16">
        <v>99617.821782178231</v>
      </c>
      <c r="P483" s="16">
        <v>133716.83168316825</v>
      </c>
      <c r="Q483" s="16">
        <v>177558.41584158412</v>
      </c>
      <c r="R483" s="13">
        <v>179994.05940594061</v>
      </c>
      <c r="S483" s="13">
        <v>326132.67326732655</v>
      </c>
      <c r="T483" s="13">
        <v>28415.841584158414</v>
      </c>
      <c r="U483" s="13">
        <v>409</v>
      </c>
    </row>
    <row r="484" spans="2:21" ht="24.75" hidden="1" customHeight="1" thickTop="1" thickBot="1">
      <c r="B484" s="61"/>
      <c r="N484" s="51">
        <v>411</v>
      </c>
      <c r="O484" s="16">
        <v>99860.792079207939</v>
      </c>
      <c r="P484" s="16">
        <v>134042.97029702965</v>
      </c>
      <c r="Q484" s="16">
        <v>177991.48514851482</v>
      </c>
      <c r="R484" s="13">
        <v>180433.0693069307</v>
      </c>
      <c r="S484" s="13">
        <v>326928.118811881</v>
      </c>
      <c r="T484" s="13">
        <v>28485.148514851484</v>
      </c>
      <c r="U484" s="13">
        <v>410</v>
      </c>
    </row>
    <row r="485" spans="2:21" ht="24.75" hidden="1" customHeight="1" thickTop="1" thickBot="1">
      <c r="B485" s="61"/>
      <c r="N485" s="51">
        <v>412</v>
      </c>
      <c r="O485" s="16">
        <v>100103.76237623763</v>
      </c>
      <c r="P485" s="16">
        <v>134369.10891089102</v>
      </c>
      <c r="Q485" s="16">
        <v>178424.55445544553</v>
      </c>
      <c r="R485" s="13">
        <v>180872.07920792079</v>
      </c>
      <c r="S485" s="13">
        <v>327723.56435643544</v>
      </c>
      <c r="T485" s="13">
        <v>28554.455445544554</v>
      </c>
      <c r="U485" s="13">
        <v>411</v>
      </c>
    </row>
    <row r="486" spans="2:21" ht="24.75" hidden="1" customHeight="1" thickTop="1" thickBot="1">
      <c r="B486" s="61"/>
      <c r="N486" s="51">
        <v>413</v>
      </c>
      <c r="O486" s="16">
        <v>100346.73267326734</v>
      </c>
      <c r="P486" s="16">
        <v>134695.2475247524</v>
      </c>
      <c r="Q486" s="16">
        <v>178857.62376237623</v>
      </c>
      <c r="R486" s="13">
        <v>181311.08910891091</v>
      </c>
      <c r="S486" s="13">
        <v>328519.00990098988</v>
      </c>
      <c r="T486" s="13">
        <v>28623.762376237624</v>
      </c>
      <c r="U486" s="13">
        <v>412</v>
      </c>
    </row>
    <row r="487" spans="2:21" ht="24.75" hidden="1" customHeight="1" thickTop="1" thickBot="1">
      <c r="B487" s="61"/>
      <c r="N487" s="51">
        <v>414</v>
      </c>
      <c r="O487" s="16">
        <v>100589.70297029705</v>
      </c>
      <c r="P487" s="16">
        <v>135021.3861386138</v>
      </c>
      <c r="Q487" s="16">
        <v>179290.6930693069</v>
      </c>
      <c r="R487" s="13">
        <v>181750.09900990099</v>
      </c>
      <c r="S487" s="13">
        <v>329314.45544554433</v>
      </c>
      <c r="T487" s="13">
        <v>28693.069306930691</v>
      </c>
      <c r="U487" s="13">
        <v>413</v>
      </c>
    </row>
    <row r="488" spans="2:21" ht="24.75" hidden="1" customHeight="1" thickTop="1" thickBot="1">
      <c r="B488" s="61"/>
      <c r="N488" s="51">
        <v>415</v>
      </c>
      <c r="O488" s="16">
        <v>100832.67326732675</v>
      </c>
      <c r="P488" s="16">
        <v>135347.52475247518</v>
      </c>
      <c r="Q488" s="16">
        <v>179723.7623762376</v>
      </c>
      <c r="R488" s="13">
        <v>182189.10891089108</v>
      </c>
      <c r="S488" s="13">
        <v>330109.90099009883</v>
      </c>
      <c r="T488" s="13">
        <v>28762.376237623761</v>
      </c>
      <c r="U488" s="13">
        <v>414</v>
      </c>
    </row>
    <row r="489" spans="2:21" ht="24.75" hidden="1" customHeight="1" thickTop="1" thickBot="1">
      <c r="B489" s="61"/>
      <c r="N489" s="51">
        <v>416</v>
      </c>
      <c r="O489" s="16">
        <v>101075.64356435645</v>
      </c>
      <c r="P489" s="16">
        <v>135673.66336633658</v>
      </c>
      <c r="Q489" s="16">
        <v>180156.8316831683</v>
      </c>
      <c r="R489" s="13">
        <v>182628.1188118812</v>
      </c>
      <c r="S489" s="13">
        <v>330905.34653465328</v>
      </c>
      <c r="T489" s="13">
        <v>28831.683168316831</v>
      </c>
      <c r="U489" s="13">
        <v>415</v>
      </c>
    </row>
    <row r="490" spans="2:21" ht="24.75" hidden="1" customHeight="1" thickTop="1" thickBot="1">
      <c r="B490" s="61"/>
      <c r="N490" s="51">
        <v>417</v>
      </c>
      <c r="O490" s="16">
        <v>101318.61386138615</v>
      </c>
      <c r="P490" s="16">
        <v>135999.80198019795</v>
      </c>
      <c r="Q490" s="16">
        <v>180589.90099009898</v>
      </c>
      <c r="R490" s="13">
        <v>183067.12871287129</v>
      </c>
      <c r="S490" s="13">
        <v>331700.79207920772</v>
      </c>
      <c r="T490" s="13">
        <v>28900.990099009901</v>
      </c>
      <c r="U490" s="13">
        <v>416</v>
      </c>
    </row>
    <row r="491" spans="2:21" ht="24.75" hidden="1" customHeight="1" thickTop="1" thickBot="1">
      <c r="B491" s="61"/>
      <c r="N491" s="51">
        <v>418</v>
      </c>
      <c r="O491" s="16">
        <v>101561.58415841586</v>
      </c>
      <c r="P491" s="16">
        <v>136325.94059405933</v>
      </c>
      <c r="Q491" s="16">
        <v>181022.97029702968</v>
      </c>
      <c r="R491" s="13">
        <v>183506.1386138614</v>
      </c>
      <c r="S491" s="13">
        <v>332496.23762376216</v>
      </c>
      <c r="T491" s="13">
        <v>28970.297029702968</v>
      </c>
      <c r="U491" s="13">
        <v>417</v>
      </c>
    </row>
    <row r="492" spans="2:21" ht="24.75" hidden="1" customHeight="1" thickTop="1" thickBot="1">
      <c r="B492" s="61"/>
      <c r="N492" s="51">
        <v>419</v>
      </c>
      <c r="O492" s="16">
        <v>101804.55445544556</v>
      </c>
      <c r="P492" s="16">
        <v>136652.07920792073</v>
      </c>
      <c r="Q492" s="16">
        <v>181456.03960396038</v>
      </c>
      <c r="R492" s="13">
        <v>183945.14851485149</v>
      </c>
      <c r="S492" s="13">
        <v>333291.68316831661</v>
      </c>
      <c r="T492" s="13">
        <v>29039.603960396038</v>
      </c>
      <c r="U492" s="13">
        <v>418</v>
      </c>
    </row>
    <row r="493" spans="2:21" ht="24.75" hidden="1" customHeight="1" thickTop="1" thickBot="1">
      <c r="B493" s="61"/>
      <c r="N493" s="51">
        <v>420</v>
      </c>
      <c r="O493" s="16">
        <v>102047.52475247526</v>
      </c>
      <c r="P493" s="16">
        <v>136978.21782178211</v>
      </c>
      <c r="Q493" s="16">
        <v>181889.10891089105</v>
      </c>
      <c r="R493" s="13">
        <v>184384.15841584158</v>
      </c>
      <c r="S493" s="13">
        <v>334087.12871287105</v>
      </c>
      <c r="T493" s="13">
        <v>29108.910891089108</v>
      </c>
      <c r="U493" s="13">
        <v>419</v>
      </c>
    </row>
    <row r="494" spans="2:21" ht="24.75" hidden="1" customHeight="1" thickTop="1" thickBot="1">
      <c r="B494" s="61"/>
      <c r="N494" s="51">
        <v>421</v>
      </c>
      <c r="O494" s="16">
        <v>102290.49504950497</v>
      </c>
      <c r="P494" s="16">
        <v>137304.35643564351</v>
      </c>
      <c r="Q494" s="16">
        <v>182322.17821782175</v>
      </c>
      <c r="R494" s="13">
        <v>184823.1683168317</v>
      </c>
      <c r="S494" s="13">
        <v>334882.57425742556</v>
      </c>
      <c r="T494" s="13">
        <v>29178.217821782178</v>
      </c>
      <c r="U494" s="13">
        <v>420</v>
      </c>
    </row>
    <row r="495" spans="2:21" ht="24.75" hidden="1" customHeight="1" thickTop="1" thickBot="1">
      <c r="B495" s="61"/>
      <c r="N495" s="51">
        <v>422</v>
      </c>
      <c r="O495" s="16">
        <v>102533.46534653466</v>
      </c>
      <c r="P495" s="16">
        <v>137630.49504950488</v>
      </c>
      <c r="Q495" s="16">
        <v>182755.24752475246</v>
      </c>
      <c r="R495" s="13">
        <v>185262.17821782178</v>
      </c>
      <c r="S495" s="13">
        <v>335678.01980198</v>
      </c>
      <c r="T495" s="13">
        <v>29247.524752475245</v>
      </c>
      <c r="U495" s="13">
        <v>421</v>
      </c>
    </row>
    <row r="496" spans="2:21" ht="24.75" hidden="1" customHeight="1" thickTop="1" thickBot="1">
      <c r="B496" s="61"/>
      <c r="N496" s="51">
        <v>423</v>
      </c>
      <c r="O496" s="16">
        <v>102776.43564356437</v>
      </c>
      <c r="P496" s="16">
        <v>137956.63366336626</v>
      </c>
      <c r="Q496" s="16">
        <v>183188.31683168316</v>
      </c>
      <c r="R496" s="13">
        <v>185701.1881188119</v>
      </c>
      <c r="S496" s="13">
        <v>336473.46534653445</v>
      </c>
      <c r="T496" s="13">
        <v>29316.831683168315</v>
      </c>
      <c r="U496" s="13">
        <v>422</v>
      </c>
    </row>
    <row r="497" spans="2:21" ht="24.75" hidden="1" customHeight="1" thickTop="1" thickBot="1">
      <c r="B497" s="61"/>
      <c r="N497" s="51">
        <v>424</v>
      </c>
      <c r="O497" s="16">
        <v>103019.40594059408</v>
      </c>
      <c r="P497" s="16">
        <v>138282.77227722766</v>
      </c>
      <c r="Q497" s="16">
        <v>183621.38613861383</v>
      </c>
      <c r="R497" s="13">
        <v>186140.19801980199</v>
      </c>
      <c r="S497" s="13">
        <v>337268.91089108889</v>
      </c>
      <c r="T497" s="13">
        <v>29386.138613861385</v>
      </c>
      <c r="U497" s="13">
        <v>423</v>
      </c>
    </row>
    <row r="498" spans="2:21" ht="24.75" hidden="1" customHeight="1" thickTop="1" thickBot="1">
      <c r="B498" s="61"/>
      <c r="N498" s="51">
        <v>425</v>
      </c>
      <c r="O498" s="16">
        <v>103262.37623762377</v>
      </c>
      <c r="P498" s="16">
        <v>138608.91089108904</v>
      </c>
      <c r="Q498" s="16">
        <v>184054.45544554453</v>
      </c>
      <c r="R498" s="13">
        <v>186579.20792079208</v>
      </c>
      <c r="S498" s="13">
        <v>338064.35643564333</v>
      </c>
      <c r="T498" s="13">
        <v>29455.445544554455</v>
      </c>
      <c r="U498" s="13">
        <v>424</v>
      </c>
    </row>
    <row r="499" spans="2:21" ht="24.75" hidden="1" customHeight="1" thickTop="1" thickBot="1">
      <c r="B499" s="61"/>
      <c r="N499" s="51">
        <v>426</v>
      </c>
      <c r="O499" s="16">
        <v>103505.34653465348</v>
      </c>
      <c r="P499" s="16">
        <v>138935.04950495044</v>
      </c>
      <c r="Q499" s="16">
        <v>184487.52475247523</v>
      </c>
      <c r="R499" s="13">
        <v>187018.21782178219</v>
      </c>
      <c r="S499" s="13">
        <v>338859.80198019784</v>
      </c>
      <c r="T499" s="13">
        <v>29524.752475247522</v>
      </c>
      <c r="U499" s="13">
        <v>425</v>
      </c>
    </row>
    <row r="500" spans="2:21" ht="24.75" hidden="1" customHeight="1" thickTop="1" thickBot="1">
      <c r="B500" s="61"/>
      <c r="N500" s="51">
        <v>427</v>
      </c>
      <c r="O500" s="16">
        <v>103748.31683168319</v>
      </c>
      <c r="P500" s="16">
        <v>139261.18811881181</v>
      </c>
      <c r="Q500" s="16">
        <v>184920.59405940591</v>
      </c>
      <c r="R500" s="13">
        <v>187457.22772277228</v>
      </c>
      <c r="S500" s="13">
        <v>339655.24752475228</v>
      </c>
      <c r="T500" s="13">
        <v>29594.059405940592</v>
      </c>
      <c r="U500" s="13">
        <v>426</v>
      </c>
    </row>
    <row r="501" spans="2:21" ht="24.75" hidden="1" customHeight="1" thickTop="1" thickBot="1">
      <c r="B501" s="61"/>
      <c r="N501" s="51">
        <v>428</v>
      </c>
      <c r="O501" s="16">
        <v>103991.28712871288</v>
      </c>
      <c r="P501" s="16">
        <v>139587.32673267319</v>
      </c>
      <c r="Q501" s="16">
        <v>185353.66336633661</v>
      </c>
      <c r="R501" s="13">
        <v>187896.2376237624</v>
      </c>
      <c r="S501" s="13">
        <v>340450.69306930673</v>
      </c>
      <c r="T501" s="13">
        <v>29663.366336633662</v>
      </c>
      <c r="U501" s="13">
        <v>427</v>
      </c>
    </row>
    <row r="502" spans="2:21" ht="24.75" hidden="1" customHeight="1" thickTop="1" thickBot="1">
      <c r="B502" s="61"/>
      <c r="N502" s="51">
        <v>429</v>
      </c>
      <c r="O502" s="16">
        <v>104234.25742574259</v>
      </c>
      <c r="P502" s="16">
        <v>139913.46534653459</v>
      </c>
      <c r="Q502" s="16">
        <v>185786.73267326731</v>
      </c>
      <c r="R502" s="13">
        <v>188335.24752475249</v>
      </c>
      <c r="S502" s="13">
        <v>341246.13861386117</v>
      </c>
      <c r="T502" s="13">
        <v>29732.673267326732</v>
      </c>
      <c r="U502" s="13">
        <v>428</v>
      </c>
    </row>
    <row r="503" spans="2:21" ht="24.75" hidden="1" customHeight="1" thickTop="1" thickBot="1">
      <c r="B503" s="61"/>
      <c r="N503" s="51">
        <v>430</v>
      </c>
      <c r="O503" s="16">
        <v>104477.2277227723</v>
      </c>
      <c r="P503" s="16">
        <v>140239.60396039597</v>
      </c>
      <c r="Q503" s="16">
        <v>186219.80198019801</v>
      </c>
      <c r="R503" s="13">
        <v>188774.25742574257</v>
      </c>
      <c r="S503" s="13">
        <v>342041.58415841562</v>
      </c>
      <c r="T503" s="13">
        <v>29801.980198019803</v>
      </c>
      <c r="U503" s="13">
        <v>429</v>
      </c>
    </row>
    <row r="504" spans="2:21" ht="24.75" hidden="1" customHeight="1" thickTop="1" thickBot="1">
      <c r="B504" s="61"/>
      <c r="N504" s="51">
        <v>431</v>
      </c>
      <c r="O504" s="16">
        <v>104720.19801980199</v>
      </c>
      <c r="P504" s="16">
        <v>140565.74257425737</v>
      </c>
      <c r="Q504" s="16">
        <v>186652.87128712868</v>
      </c>
      <c r="R504" s="13">
        <v>189213.26732673269</v>
      </c>
      <c r="S504" s="13">
        <v>342837.02970297006</v>
      </c>
      <c r="T504" s="13">
        <v>29871.287128712869</v>
      </c>
      <c r="U504" s="13">
        <v>430</v>
      </c>
    </row>
    <row r="505" spans="2:21" ht="24.75" hidden="1" customHeight="1" thickTop="1" thickBot="1">
      <c r="B505" s="61"/>
      <c r="N505" s="51">
        <v>432</v>
      </c>
      <c r="O505" s="16">
        <v>104963.1683168317</v>
      </c>
      <c r="P505" s="16">
        <v>140891.88118811874</v>
      </c>
      <c r="Q505" s="16">
        <v>187085.94059405939</v>
      </c>
      <c r="R505" s="13">
        <v>189652.27722772278</v>
      </c>
      <c r="S505" s="13">
        <v>343632.47524752456</v>
      </c>
      <c r="T505" s="13">
        <v>29940.594059405939</v>
      </c>
      <c r="U505" s="13">
        <v>431</v>
      </c>
    </row>
    <row r="506" spans="2:21" ht="24.75" hidden="1" customHeight="1" thickTop="1" thickBot="1">
      <c r="B506" s="61"/>
      <c r="N506" s="51">
        <v>433</v>
      </c>
      <c r="O506" s="16">
        <v>105206.1386138614</v>
      </c>
      <c r="P506" s="16">
        <v>141218.01980198012</v>
      </c>
      <c r="Q506" s="16">
        <v>187519.00990099009</v>
      </c>
      <c r="R506" s="13">
        <v>190091.28712871287</v>
      </c>
      <c r="S506" s="13">
        <v>344427.92079207901</v>
      </c>
      <c r="T506" s="13">
        <v>30009.90099009901</v>
      </c>
      <c r="U506" s="13">
        <v>432</v>
      </c>
    </row>
    <row r="507" spans="2:21" ht="24.75" hidden="1" customHeight="1" thickTop="1" thickBot="1">
      <c r="B507" s="61"/>
      <c r="N507" s="51">
        <v>434</v>
      </c>
      <c r="O507" s="16">
        <v>105449.10891089111</v>
      </c>
      <c r="P507" s="16">
        <v>141544.15841584152</v>
      </c>
      <c r="Q507" s="16">
        <v>187952.07920792076</v>
      </c>
      <c r="R507" s="13">
        <v>190530.29702970298</v>
      </c>
      <c r="S507" s="13">
        <v>345223.36633663345</v>
      </c>
      <c r="T507" s="13">
        <v>30079.20792079208</v>
      </c>
      <c r="U507" s="13">
        <v>433</v>
      </c>
    </row>
    <row r="508" spans="2:21" ht="24.75" hidden="1" customHeight="1" thickTop="1" thickBot="1">
      <c r="B508" s="61"/>
      <c r="N508" s="51">
        <v>435</v>
      </c>
      <c r="O508" s="16">
        <v>105692.0792079208</v>
      </c>
      <c r="P508" s="16">
        <v>141870.2970297029</v>
      </c>
      <c r="Q508" s="16">
        <v>188385.14851485146</v>
      </c>
      <c r="R508" s="13">
        <v>190969.30693069307</v>
      </c>
      <c r="S508" s="13">
        <v>346018.8118811879</v>
      </c>
      <c r="T508" s="13">
        <v>30148.514851485146</v>
      </c>
      <c r="U508" s="13">
        <v>434</v>
      </c>
    </row>
    <row r="509" spans="2:21" ht="24.75" hidden="1" customHeight="1" thickTop="1" thickBot="1">
      <c r="B509" s="61"/>
      <c r="N509" s="51">
        <v>436</v>
      </c>
      <c r="O509" s="16">
        <v>105935.04950495051</v>
      </c>
      <c r="P509" s="16">
        <v>142196.4356435643</v>
      </c>
      <c r="Q509" s="16">
        <v>188818.21782178216</v>
      </c>
      <c r="R509" s="13">
        <v>191408.31683168319</v>
      </c>
      <c r="S509" s="13">
        <v>346814.25742574234</v>
      </c>
      <c r="T509" s="13">
        <v>30217.821782178216</v>
      </c>
      <c r="U509" s="13">
        <v>435</v>
      </c>
    </row>
    <row r="510" spans="2:21" ht="24.75" hidden="1" customHeight="1" thickTop="1" thickBot="1">
      <c r="B510" s="61"/>
      <c r="N510" s="51">
        <v>437</v>
      </c>
      <c r="O510" s="16">
        <v>106178.01980198022</v>
      </c>
      <c r="P510" s="16">
        <v>142522.57425742567</v>
      </c>
      <c r="Q510" s="16">
        <v>189251.28712871284</v>
      </c>
      <c r="R510" s="13">
        <v>191847.32673267327</v>
      </c>
      <c r="S510" s="13">
        <v>347609.70297029684</v>
      </c>
      <c r="T510" s="13">
        <v>30287.128712871287</v>
      </c>
      <c r="U510" s="13">
        <v>436</v>
      </c>
    </row>
    <row r="511" spans="2:21" ht="24.75" hidden="1" customHeight="1" thickTop="1" thickBot="1">
      <c r="B511" s="61"/>
      <c r="N511" s="51">
        <v>438</v>
      </c>
      <c r="O511" s="16">
        <v>106420.99009900991</v>
      </c>
      <c r="P511" s="16">
        <v>142848.71287128705</v>
      </c>
      <c r="Q511" s="16">
        <v>189684.35643564354</v>
      </c>
      <c r="R511" s="13">
        <v>192286.33663366336</v>
      </c>
      <c r="S511" s="13">
        <v>348405.14851485129</v>
      </c>
      <c r="T511" s="13">
        <v>30356.435643564357</v>
      </c>
      <c r="U511" s="13">
        <v>437</v>
      </c>
    </row>
    <row r="512" spans="2:21" ht="24.75" hidden="1" customHeight="1" thickTop="1" thickBot="1">
      <c r="B512" s="61"/>
      <c r="N512" s="51">
        <v>439</v>
      </c>
      <c r="O512" s="16">
        <v>106663.96039603962</v>
      </c>
      <c r="P512" s="16">
        <v>143174.85148514845</v>
      </c>
      <c r="Q512" s="16">
        <v>190117.42574257424</v>
      </c>
      <c r="R512" s="13">
        <v>192725.34653465348</v>
      </c>
      <c r="S512" s="13">
        <v>349200.59405940573</v>
      </c>
      <c r="T512" s="13">
        <v>30425.742574257423</v>
      </c>
      <c r="U512" s="13">
        <v>438</v>
      </c>
    </row>
    <row r="513" spans="2:21" ht="24.75" hidden="1" customHeight="1" thickTop="1" thickBot="1">
      <c r="B513" s="61"/>
      <c r="N513" s="51">
        <v>440</v>
      </c>
      <c r="O513" s="16">
        <v>106906.93069306933</v>
      </c>
      <c r="P513" s="16">
        <v>143500.99009900982</v>
      </c>
      <c r="Q513" s="16">
        <v>190550.49504950494</v>
      </c>
      <c r="R513" s="13">
        <v>193164.35643564357</v>
      </c>
      <c r="S513" s="13">
        <v>349996.03960396018</v>
      </c>
      <c r="T513" s="13">
        <v>30495.049504950493</v>
      </c>
      <c r="U513" s="13">
        <v>439</v>
      </c>
    </row>
    <row r="514" spans="2:21" ht="24.75" hidden="1" customHeight="1" thickTop="1" thickBot="1">
      <c r="B514" s="61"/>
      <c r="N514" s="51">
        <v>441</v>
      </c>
      <c r="O514" s="16">
        <v>107149.90099009902</v>
      </c>
      <c r="P514" s="16">
        <v>143827.12871287123</v>
      </c>
      <c r="Q514" s="16">
        <v>190983.56435643561</v>
      </c>
      <c r="R514" s="13">
        <v>193603.36633663368</v>
      </c>
      <c r="S514" s="13">
        <v>350791.48514851462</v>
      </c>
      <c r="T514" s="13">
        <v>30564.356435643564</v>
      </c>
      <c r="U514" s="13">
        <v>440</v>
      </c>
    </row>
    <row r="515" spans="2:21" ht="24.75" hidden="1" customHeight="1" thickTop="1" thickBot="1">
      <c r="B515" s="61"/>
      <c r="N515" s="51">
        <v>442</v>
      </c>
      <c r="O515" s="16">
        <v>107392.87128712873</v>
      </c>
      <c r="P515" s="16">
        <v>144153.2673267326</v>
      </c>
      <c r="Q515" s="16">
        <v>191416.63366336632</v>
      </c>
      <c r="R515" s="13">
        <v>194042.37623762377</v>
      </c>
      <c r="S515" s="13">
        <v>351586.93069306907</v>
      </c>
      <c r="T515" s="13">
        <v>30633.663366336634</v>
      </c>
      <c r="U515" s="13">
        <v>441</v>
      </c>
    </row>
    <row r="516" spans="2:21" ht="24.75" hidden="1" customHeight="1" thickTop="1" thickBot="1">
      <c r="B516" s="61"/>
      <c r="N516" s="51">
        <v>443</v>
      </c>
      <c r="O516" s="16">
        <v>107635.84158415844</v>
      </c>
      <c r="P516" s="16">
        <v>144479.40594059398</v>
      </c>
      <c r="Q516" s="16">
        <v>191849.70297029702</v>
      </c>
      <c r="R516" s="13">
        <v>194481.38613861386</v>
      </c>
      <c r="S516" s="13">
        <v>352382.37623762357</v>
      </c>
      <c r="T516" s="13">
        <v>30702.9702970297</v>
      </c>
      <c r="U516" s="13">
        <v>442</v>
      </c>
    </row>
    <row r="517" spans="2:21" ht="24.75" hidden="1" customHeight="1" thickTop="1" thickBot="1">
      <c r="B517" s="61"/>
      <c r="N517" s="51">
        <v>444</v>
      </c>
      <c r="O517" s="16">
        <v>107878.81188118813</v>
      </c>
      <c r="P517" s="16">
        <v>144805.54455445538</v>
      </c>
      <c r="Q517" s="16">
        <v>192282.77227722769</v>
      </c>
      <c r="R517" s="13">
        <v>194920.39603960398</v>
      </c>
      <c r="S517" s="13">
        <v>353177.82178217801</v>
      </c>
      <c r="T517" s="13">
        <v>30772.27722772277</v>
      </c>
      <c r="U517" s="13">
        <v>443</v>
      </c>
    </row>
    <row r="518" spans="2:21" ht="24.75" hidden="1" customHeight="1" thickTop="1" thickBot="1">
      <c r="B518" s="61"/>
      <c r="N518" s="51">
        <v>445</v>
      </c>
      <c r="O518" s="16">
        <v>108121.78217821784</v>
      </c>
      <c r="P518" s="16">
        <v>145131.68316831675</v>
      </c>
      <c r="Q518" s="16">
        <v>192715.84158415839</v>
      </c>
      <c r="R518" s="13">
        <v>195359.40594059406</v>
      </c>
      <c r="S518" s="13">
        <v>353973.26732673246</v>
      </c>
      <c r="T518" s="13">
        <v>30841.584158415841</v>
      </c>
      <c r="U518" s="13">
        <v>444</v>
      </c>
    </row>
    <row r="519" spans="2:21" ht="24.75" hidden="1" customHeight="1" thickTop="1" thickBot="1">
      <c r="B519" s="61"/>
      <c r="N519" s="51">
        <v>446</v>
      </c>
      <c r="O519" s="16">
        <v>108364.75247524754</v>
      </c>
      <c r="P519" s="16">
        <v>145457.82178217816</v>
      </c>
      <c r="Q519" s="16">
        <v>193148.91089108909</v>
      </c>
      <c r="R519" s="13">
        <v>195798.41584158415</v>
      </c>
      <c r="S519" s="13">
        <v>354768.7128712869</v>
      </c>
      <c r="T519" s="13">
        <v>30910.891089108911</v>
      </c>
      <c r="U519" s="13">
        <v>445</v>
      </c>
    </row>
    <row r="520" spans="2:21" ht="24.75" hidden="1" customHeight="1" thickTop="1" thickBot="1">
      <c r="B520" s="61"/>
      <c r="N520" s="51">
        <v>447</v>
      </c>
      <c r="O520" s="16">
        <v>108607.72277227724</v>
      </c>
      <c r="P520" s="16">
        <v>145783.96039603953</v>
      </c>
      <c r="Q520" s="16">
        <v>193581.98019801977</v>
      </c>
      <c r="R520" s="13">
        <v>196237.42574257427</v>
      </c>
      <c r="S520" s="13">
        <v>355564.15841584135</v>
      </c>
      <c r="T520" s="13">
        <v>30980.198019801977</v>
      </c>
      <c r="U520" s="13">
        <v>446</v>
      </c>
    </row>
    <row r="521" spans="2:21" ht="24.75" hidden="1" customHeight="1" thickTop="1" thickBot="1">
      <c r="B521" s="61"/>
      <c r="N521" s="51">
        <v>448</v>
      </c>
      <c r="O521" s="16">
        <v>108850.69306930694</v>
      </c>
      <c r="P521" s="16">
        <v>146110.09900990091</v>
      </c>
      <c r="Q521" s="16">
        <v>194015.04950495047</v>
      </c>
      <c r="R521" s="13">
        <v>196676.43564356436</v>
      </c>
      <c r="S521" s="13">
        <v>356359.60396039579</v>
      </c>
      <c r="T521" s="13">
        <v>31049.504950495048</v>
      </c>
      <c r="U521" s="13">
        <v>447</v>
      </c>
    </row>
    <row r="522" spans="2:21" ht="24.75" hidden="1" customHeight="1" thickTop="1" thickBot="1">
      <c r="B522" s="61"/>
      <c r="N522" s="51">
        <v>449</v>
      </c>
      <c r="O522" s="16">
        <v>109093.66336633665</v>
      </c>
      <c r="P522" s="16">
        <v>146436.23762376231</v>
      </c>
      <c r="Q522" s="16">
        <v>194448.11881188117</v>
      </c>
      <c r="R522" s="13">
        <v>197115.44554455447</v>
      </c>
      <c r="S522" s="13">
        <v>357155.04950495029</v>
      </c>
      <c r="T522" s="13">
        <v>31118.811881188118</v>
      </c>
      <c r="U522" s="13">
        <v>448</v>
      </c>
    </row>
    <row r="523" spans="2:21" ht="24.75" hidden="1" customHeight="1" thickTop="1" thickBot="1">
      <c r="B523" s="61"/>
      <c r="N523" s="51">
        <v>450</v>
      </c>
      <c r="O523" s="16">
        <v>109336.63366336634</v>
      </c>
      <c r="P523" s="16">
        <v>146762.37623762368</v>
      </c>
      <c r="Q523" s="16">
        <v>194881.18811881187</v>
      </c>
      <c r="R523" s="13">
        <v>197554.45544554456</v>
      </c>
      <c r="S523" s="13">
        <v>357950.49504950474</v>
      </c>
      <c r="T523" s="13">
        <v>31188.118811881188</v>
      </c>
      <c r="U523" s="13">
        <v>449</v>
      </c>
    </row>
    <row r="524" spans="2:21" ht="24.75" hidden="1" customHeight="1" thickTop="1" thickBot="1">
      <c r="B524" s="61"/>
      <c r="N524" s="51">
        <v>451</v>
      </c>
      <c r="O524" s="16">
        <v>109579.60396039605</v>
      </c>
      <c r="P524" s="16">
        <v>147088.51485148509</v>
      </c>
      <c r="Q524" s="16">
        <v>195314.25742574254</v>
      </c>
      <c r="R524" s="13">
        <v>197993.46534653465</v>
      </c>
      <c r="S524" s="13">
        <v>358745.94059405918</v>
      </c>
      <c r="T524" s="13">
        <v>31257.425742574258</v>
      </c>
      <c r="U524" s="13">
        <v>450</v>
      </c>
    </row>
    <row r="525" spans="2:21" ht="24.75" hidden="1" customHeight="1" thickTop="1" thickBot="1">
      <c r="B525" s="61"/>
      <c r="N525" s="51">
        <v>452</v>
      </c>
      <c r="O525" s="16">
        <v>109822.57425742576</v>
      </c>
      <c r="P525" s="16">
        <v>147414.65346534646</v>
      </c>
      <c r="Q525" s="16">
        <v>195747.32673267325</v>
      </c>
      <c r="R525" s="13">
        <v>198432.47524752477</v>
      </c>
      <c r="S525" s="13">
        <v>359541.38613861363</v>
      </c>
      <c r="T525" s="13">
        <v>31326.732673267325</v>
      </c>
      <c r="U525" s="13">
        <v>451</v>
      </c>
    </row>
    <row r="526" spans="2:21" ht="24.75" hidden="1" customHeight="1" thickTop="1" thickBot="1">
      <c r="B526" s="61"/>
      <c r="N526" s="51">
        <v>453</v>
      </c>
      <c r="O526" s="16">
        <v>110065.54455445547</v>
      </c>
      <c r="P526" s="16">
        <v>147740.79207920784</v>
      </c>
      <c r="Q526" s="16">
        <v>196180.39603960395</v>
      </c>
      <c r="R526" s="13">
        <v>198871.48514851485</v>
      </c>
      <c r="S526" s="13">
        <v>360336.83168316807</v>
      </c>
      <c r="T526" s="13">
        <v>31396.039603960395</v>
      </c>
      <c r="U526" s="13">
        <v>452</v>
      </c>
    </row>
    <row r="527" spans="2:21" ht="24.75" hidden="1" customHeight="1" thickTop="1" thickBot="1">
      <c r="B527" s="61"/>
      <c r="N527" s="51">
        <v>454</v>
      </c>
      <c r="O527" s="16">
        <v>110308.51485148516</v>
      </c>
      <c r="P527" s="16">
        <v>148066.93069306924</v>
      </c>
      <c r="Q527" s="16">
        <v>196613.46534653462</v>
      </c>
      <c r="R527" s="13">
        <v>199310.49504950497</v>
      </c>
      <c r="S527" s="13">
        <v>361132.27722772257</v>
      </c>
      <c r="T527" s="13">
        <v>31465.346534653465</v>
      </c>
      <c r="U527" s="13">
        <v>453</v>
      </c>
    </row>
    <row r="528" spans="2:21" ht="24.75" hidden="1" customHeight="1" thickTop="1" thickBot="1">
      <c r="B528" s="61"/>
      <c r="N528" s="51">
        <v>455</v>
      </c>
      <c r="O528" s="16">
        <v>110551.48514851487</v>
      </c>
      <c r="P528" s="16">
        <v>148393.06930693061</v>
      </c>
      <c r="Q528" s="16">
        <v>197046.53465346532</v>
      </c>
      <c r="R528" s="13">
        <v>199749.50495049506</v>
      </c>
      <c r="S528" s="13">
        <v>361927.72277227702</v>
      </c>
      <c r="T528" s="13">
        <v>31534.653465346535</v>
      </c>
      <c r="U528" s="13">
        <v>454</v>
      </c>
    </row>
    <row r="529" spans="2:21" ht="24.75" hidden="1" customHeight="1" thickTop="1" thickBot="1">
      <c r="B529" s="61"/>
      <c r="N529" s="51">
        <v>456</v>
      </c>
      <c r="O529" s="16">
        <v>110794.45544554458</v>
      </c>
      <c r="P529" s="16">
        <v>148719.20792079202</v>
      </c>
      <c r="Q529" s="16">
        <v>197479.60396039602</v>
      </c>
      <c r="R529" s="13">
        <v>200188.51485148515</v>
      </c>
      <c r="S529" s="13">
        <v>362723.16831683146</v>
      </c>
      <c r="T529" s="13">
        <v>31603.960396039602</v>
      </c>
      <c r="U529" s="13">
        <v>455</v>
      </c>
    </row>
    <row r="530" spans="2:21" ht="24.75" hidden="1" customHeight="1" thickTop="1" thickBot="1">
      <c r="B530" s="61"/>
      <c r="N530" s="51">
        <v>457</v>
      </c>
      <c r="O530" s="16">
        <v>111037.42574257427</v>
      </c>
      <c r="P530" s="16">
        <v>149045.34653465339</v>
      </c>
      <c r="Q530" s="16">
        <v>197912.6732673267</v>
      </c>
      <c r="R530" s="13">
        <v>200627.52475247526</v>
      </c>
      <c r="S530" s="13">
        <v>363518.61386138591</v>
      </c>
      <c r="T530" s="13">
        <v>31673.267326732672</v>
      </c>
      <c r="U530" s="13">
        <v>456</v>
      </c>
    </row>
    <row r="531" spans="2:21" ht="24.75" hidden="1" customHeight="1" thickTop="1" thickBot="1">
      <c r="B531" s="61"/>
      <c r="N531" s="51">
        <v>458</v>
      </c>
      <c r="O531" s="16">
        <v>111280.39603960398</v>
      </c>
      <c r="P531" s="16">
        <v>149371.48514851477</v>
      </c>
      <c r="Q531" s="16">
        <v>198345.7425742574</v>
      </c>
      <c r="R531" s="13">
        <v>201066.53465346535</v>
      </c>
      <c r="S531" s="13">
        <v>364314.05940594035</v>
      </c>
      <c r="T531" s="13">
        <v>31742.574257425742</v>
      </c>
      <c r="U531" s="13">
        <v>457</v>
      </c>
    </row>
    <row r="532" spans="2:21" ht="24.75" hidden="1" customHeight="1" thickTop="1" thickBot="1">
      <c r="B532" s="61"/>
      <c r="N532" s="51">
        <v>459</v>
      </c>
      <c r="O532" s="16">
        <v>111523.36633663368</v>
      </c>
      <c r="P532" s="16">
        <v>149697.62376237617</v>
      </c>
      <c r="Q532" s="16">
        <v>198778.8118811881</v>
      </c>
      <c r="R532" s="13">
        <v>201505.54455445547</v>
      </c>
      <c r="S532" s="13">
        <v>365109.5049504948</v>
      </c>
      <c r="T532" s="13">
        <v>31811.881188118812</v>
      </c>
      <c r="U532" s="13">
        <v>458</v>
      </c>
    </row>
    <row r="533" spans="2:21" ht="24.75" hidden="1" customHeight="1" thickTop="1" thickBot="1">
      <c r="B533" s="61"/>
      <c r="N533" s="51">
        <v>460</v>
      </c>
      <c r="O533" s="16">
        <v>111766.33663366338</v>
      </c>
      <c r="P533" s="16">
        <v>150023.76237623754</v>
      </c>
      <c r="Q533" s="16">
        <v>199211.8811881188</v>
      </c>
      <c r="R533" s="13">
        <v>201944.55445544556</v>
      </c>
      <c r="S533" s="13">
        <v>365904.9504950493</v>
      </c>
      <c r="T533" s="13">
        <v>31881.188118811879</v>
      </c>
      <c r="U533" s="13">
        <v>459</v>
      </c>
    </row>
    <row r="534" spans="2:21" ht="24.75" hidden="1" customHeight="1" thickTop="1" thickBot="1">
      <c r="B534" s="61"/>
      <c r="N534" s="51">
        <v>461</v>
      </c>
      <c r="O534" s="16">
        <v>112009.30693069308</v>
      </c>
      <c r="P534" s="16">
        <v>150349.90099009895</v>
      </c>
      <c r="Q534" s="16">
        <v>199644.95049504947</v>
      </c>
      <c r="R534" s="13">
        <v>202383.56435643564</v>
      </c>
      <c r="S534" s="13">
        <v>366700.39603960374</v>
      </c>
      <c r="T534" s="13">
        <v>31950.495049504949</v>
      </c>
      <c r="U534" s="13">
        <v>460</v>
      </c>
    </row>
    <row r="535" spans="2:21" ht="24.75" hidden="1" customHeight="1" thickTop="1" thickBot="1">
      <c r="B535" s="61"/>
      <c r="N535" s="51">
        <v>462</v>
      </c>
      <c r="O535" s="16">
        <v>112252.27722772279</v>
      </c>
      <c r="P535" s="16">
        <v>150676.03960396032</v>
      </c>
      <c r="Q535" s="16">
        <v>200078.01980198018</v>
      </c>
      <c r="R535" s="13">
        <v>202822.57425742576</v>
      </c>
      <c r="S535" s="13">
        <v>367495.84158415819</v>
      </c>
      <c r="T535" s="13">
        <v>32019.801980198019</v>
      </c>
      <c r="U535" s="13">
        <v>461</v>
      </c>
    </row>
    <row r="536" spans="2:21" ht="24.75" hidden="1" customHeight="1" thickTop="1" thickBot="1">
      <c r="B536" s="61"/>
      <c r="N536" s="51">
        <v>463</v>
      </c>
      <c r="O536" s="16">
        <v>112495.24752475249</v>
      </c>
      <c r="P536" s="16">
        <v>151002.1782178217</v>
      </c>
      <c r="Q536" s="16">
        <v>200511.08910891088</v>
      </c>
      <c r="R536" s="13">
        <v>203261.58415841585</v>
      </c>
      <c r="S536" s="13">
        <v>368291.28712871263</v>
      </c>
      <c r="T536" s="13">
        <v>32089.108910891089</v>
      </c>
      <c r="U536" s="13">
        <v>462</v>
      </c>
    </row>
    <row r="537" spans="2:21" ht="24.75" hidden="1" customHeight="1" thickTop="1" thickBot="1">
      <c r="B537" s="61"/>
      <c r="N537" s="51">
        <v>464</v>
      </c>
      <c r="O537" s="16">
        <v>112738.21782178219</v>
      </c>
      <c r="P537" s="16">
        <v>151328.3168316831</v>
      </c>
      <c r="Q537" s="16">
        <v>200944.15841584155</v>
      </c>
      <c r="R537" s="13">
        <v>203700.59405940594</v>
      </c>
      <c r="S537" s="13">
        <v>369086.73267326708</v>
      </c>
      <c r="T537" s="13">
        <v>32158.415841584156</v>
      </c>
      <c r="U537" s="13">
        <v>463</v>
      </c>
    </row>
    <row r="538" spans="2:21" ht="24.75" hidden="1" customHeight="1" thickTop="1" thickBot="1">
      <c r="B538" s="61"/>
      <c r="N538" s="51">
        <v>465</v>
      </c>
      <c r="O538" s="16">
        <v>112981.1881188119</v>
      </c>
      <c r="P538" s="16">
        <v>151654.45544554447</v>
      </c>
      <c r="Q538" s="16">
        <v>201377.22772277225</v>
      </c>
      <c r="R538" s="13">
        <v>204139.60396039605</v>
      </c>
      <c r="S538" s="13">
        <v>369882.17821782158</v>
      </c>
      <c r="T538" s="13">
        <v>32227.722772277226</v>
      </c>
      <c r="U538" s="13">
        <v>464</v>
      </c>
    </row>
    <row r="539" spans="2:21" ht="24.75" hidden="1" customHeight="1" thickTop="1" thickBot="1">
      <c r="B539" s="61"/>
      <c r="N539" s="51">
        <v>466</v>
      </c>
      <c r="O539" s="16">
        <v>113224.15841584159</v>
      </c>
      <c r="P539" s="16">
        <v>151980.59405940588</v>
      </c>
      <c r="Q539" s="16">
        <v>201810.29702970295</v>
      </c>
      <c r="R539" s="13">
        <v>204578.61386138614</v>
      </c>
      <c r="S539" s="13">
        <v>370677.62376237602</v>
      </c>
      <c r="T539" s="13">
        <v>32297.029702970296</v>
      </c>
      <c r="U539" s="13">
        <v>465</v>
      </c>
    </row>
    <row r="540" spans="2:21" ht="24.75" hidden="1" customHeight="1" thickTop="1" thickBot="1">
      <c r="B540" s="61"/>
      <c r="N540" s="51">
        <v>467</v>
      </c>
      <c r="O540" s="16">
        <v>113467.1287128713</v>
      </c>
      <c r="P540" s="16">
        <v>152306.73267326725</v>
      </c>
      <c r="Q540" s="16">
        <v>202243.36633663363</v>
      </c>
      <c r="R540" s="13">
        <v>205017.62376237626</v>
      </c>
      <c r="S540" s="13">
        <v>371473.06930693047</v>
      </c>
      <c r="T540" s="13">
        <v>32366.336633663366</v>
      </c>
      <c r="U540" s="13">
        <v>466</v>
      </c>
    </row>
    <row r="541" spans="2:21" ht="24.75" hidden="1" customHeight="1" thickTop="1" thickBot="1">
      <c r="B541" s="61"/>
      <c r="N541" s="51">
        <v>468</v>
      </c>
      <c r="O541" s="16">
        <v>113710.09900990101</v>
      </c>
      <c r="P541" s="16">
        <v>152632.87128712863</v>
      </c>
      <c r="Q541" s="16">
        <v>202676.43564356433</v>
      </c>
      <c r="R541" s="13">
        <v>205456.63366336634</v>
      </c>
      <c r="S541" s="13">
        <v>372268.51485148491</v>
      </c>
      <c r="T541" s="13">
        <v>32435.643564356433</v>
      </c>
      <c r="U541" s="13">
        <v>467</v>
      </c>
    </row>
    <row r="542" spans="2:21" ht="24.75" hidden="1" customHeight="1" thickTop="1" thickBot="1">
      <c r="B542" s="61"/>
      <c r="N542" s="51">
        <v>469</v>
      </c>
      <c r="O542" s="16">
        <v>113953.06930693072</v>
      </c>
      <c r="P542" s="16">
        <v>152959.00990099003</v>
      </c>
      <c r="Q542" s="16">
        <v>203109.50495049503</v>
      </c>
      <c r="R542" s="13">
        <v>205895.64356435643</v>
      </c>
      <c r="S542" s="13">
        <v>373063.96039603936</v>
      </c>
      <c r="T542" s="13">
        <v>32504.950495049503</v>
      </c>
      <c r="U542" s="13">
        <v>468</v>
      </c>
    </row>
    <row r="543" spans="2:21" ht="24.75" hidden="1" customHeight="1" thickTop="1" thickBot="1">
      <c r="B543" s="61"/>
      <c r="N543" s="51">
        <v>470</v>
      </c>
      <c r="O543" s="16">
        <v>114196.03960396041</v>
      </c>
      <c r="P543" s="16">
        <v>153285.1485148514</v>
      </c>
      <c r="Q543" s="16">
        <v>203542.57425742573</v>
      </c>
      <c r="R543" s="13">
        <v>206334.65346534655</v>
      </c>
      <c r="S543" s="13">
        <v>373859.4059405938</v>
      </c>
      <c r="T543" s="13">
        <v>32574.257425742573</v>
      </c>
      <c r="U543" s="13">
        <v>469</v>
      </c>
    </row>
    <row r="544" spans="2:21" ht="24.75" hidden="1" customHeight="1" thickTop="1" thickBot="1">
      <c r="B544" s="61"/>
      <c r="N544" s="51">
        <v>471</v>
      </c>
      <c r="O544" s="16">
        <v>114439.00990099012</v>
      </c>
      <c r="P544" s="16">
        <v>153611.28712871281</v>
      </c>
      <c r="Q544" s="16">
        <v>203975.6435643564</v>
      </c>
      <c r="R544" s="13">
        <v>206773.66336633664</v>
      </c>
      <c r="S544" s="13">
        <v>374654.85148514831</v>
      </c>
      <c r="T544" s="13">
        <v>32643.564356435643</v>
      </c>
      <c r="U544" s="13">
        <v>470</v>
      </c>
    </row>
    <row r="545" spans="2:21" ht="24.75" hidden="1" customHeight="1" thickTop="1" thickBot="1">
      <c r="B545" s="61"/>
      <c r="N545" s="51">
        <v>472</v>
      </c>
      <c r="O545" s="16">
        <v>114681.98019801982</v>
      </c>
      <c r="P545" s="16">
        <v>153937.42574257418</v>
      </c>
      <c r="Q545" s="16">
        <v>204408.71287128711</v>
      </c>
      <c r="R545" s="13">
        <v>207212.67326732675</v>
      </c>
      <c r="S545" s="13">
        <v>375450.29702970275</v>
      </c>
      <c r="T545" s="13">
        <v>32712.871287128713</v>
      </c>
      <c r="U545" s="13">
        <v>471</v>
      </c>
    </row>
    <row r="546" spans="2:21" ht="24.75" hidden="1" customHeight="1" thickTop="1" thickBot="1">
      <c r="B546" s="61"/>
      <c r="N546" s="51">
        <v>473</v>
      </c>
      <c r="O546" s="16">
        <v>114924.95049504952</v>
      </c>
      <c r="P546" s="16">
        <v>154263.56435643556</v>
      </c>
      <c r="Q546" s="16">
        <v>204841.78217821781</v>
      </c>
      <c r="R546" s="13">
        <v>207651.68316831684</v>
      </c>
      <c r="S546" s="13">
        <v>376245.74257425719</v>
      </c>
      <c r="T546" s="13">
        <v>32782.178217821784</v>
      </c>
      <c r="U546" s="13">
        <v>472</v>
      </c>
    </row>
    <row r="547" spans="2:21" ht="24.75" hidden="1" customHeight="1" thickTop="1" thickBot="1">
      <c r="B547" s="61"/>
      <c r="N547" s="51">
        <v>474</v>
      </c>
      <c r="O547" s="16">
        <v>115167.92079207923</v>
      </c>
      <c r="P547" s="16">
        <v>154589.70297029696</v>
      </c>
      <c r="Q547" s="16">
        <v>205274.85148514848</v>
      </c>
      <c r="R547" s="13">
        <v>208090.69306930693</v>
      </c>
      <c r="S547" s="13">
        <v>377041.18811881164</v>
      </c>
      <c r="T547" s="13">
        <v>32851.485148514854</v>
      </c>
      <c r="U547" s="13">
        <v>473</v>
      </c>
    </row>
    <row r="548" spans="2:21" ht="24.75" hidden="1" customHeight="1" thickTop="1" thickBot="1">
      <c r="B548" s="61"/>
      <c r="N548" s="51">
        <v>475</v>
      </c>
      <c r="O548" s="16">
        <v>115410.89108910893</v>
      </c>
      <c r="P548" s="16">
        <v>154915.84158415833</v>
      </c>
      <c r="Q548" s="16">
        <v>205707.92079207918</v>
      </c>
      <c r="R548" s="13">
        <v>208529.70297029705</v>
      </c>
      <c r="S548" s="13">
        <v>377836.63366336608</v>
      </c>
      <c r="T548" s="13">
        <v>32920.792079207917</v>
      </c>
      <c r="U548" s="13">
        <v>474</v>
      </c>
    </row>
    <row r="549" spans="2:21" ht="24.75" hidden="1" customHeight="1" thickTop="1" thickBot="1">
      <c r="B549" s="61"/>
      <c r="N549" s="51">
        <v>476</v>
      </c>
      <c r="O549" s="16">
        <v>115653.86138613863</v>
      </c>
      <c r="P549" s="16">
        <v>155241.98019801974</v>
      </c>
      <c r="Q549" s="16">
        <v>206140.99009900988</v>
      </c>
      <c r="R549" s="13">
        <v>208968.71287128713</v>
      </c>
      <c r="S549" s="13">
        <v>378632.07920792059</v>
      </c>
      <c r="T549" s="13">
        <v>32990.099009900987</v>
      </c>
      <c r="U549" s="13">
        <v>475</v>
      </c>
    </row>
    <row r="550" spans="2:21" ht="24.75" hidden="1" customHeight="1" thickTop="1" thickBot="1">
      <c r="B550" s="61"/>
      <c r="N550" s="51">
        <v>477</v>
      </c>
      <c r="O550" s="16">
        <v>115896.83168316833</v>
      </c>
      <c r="P550" s="16">
        <v>155568.11881188111</v>
      </c>
      <c r="Q550" s="16">
        <v>206574.05940594056</v>
      </c>
      <c r="R550" s="13">
        <v>209407.72277227722</v>
      </c>
      <c r="S550" s="13">
        <v>379427.52475247503</v>
      </c>
      <c r="T550" s="13">
        <v>33059.405940594057</v>
      </c>
      <c r="U550" s="13">
        <v>476</v>
      </c>
    </row>
    <row r="551" spans="2:21" ht="24.75" hidden="1" customHeight="1" thickTop="1" thickBot="1">
      <c r="B551" s="61"/>
      <c r="N551" s="51">
        <v>478</v>
      </c>
      <c r="O551" s="16">
        <v>116139.80198019804</v>
      </c>
      <c r="P551" s="16">
        <v>155894.25742574249</v>
      </c>
      <c r="Q551" s="16">
        <v>207007.12871287126</v>
      </c>
      <c r="R551" s="13">
        <v>209846.73267326734</v>
      </c>
      <c r="S551" s="13">
        <v>380222.97029702947</v>
      </c>
      <c r="T551" s="13">
        <v>33128.712871287127</v>
      </c>
      <c r="U551" s="13">
        <v>477</v>
      </c>
    </row>
    <row r="552" spans="2:21" ht="24.75" hidden="1" customHeight="1" thickTop="1" thickBot="1">
      <c r="B552" s="61"/>
      <c r="N552" s="51">
        <v>479</v>
      </c>
      <c r="O552" s="16">
        <v>116382.77227722773</v>
      </c>
      <c r="P552" s="16">
        <v>156220.39603960389</v>
      </c>
      <c r="Q552" s="16">
        <v>207440.19801980196</v>
      </c>
      <c r="R552" s="13">
        <v>210285.74257425743</v>
      </c>
      <c r="S552" s="13">
        <v>381018.41584158392</v>
      </c>
      <c r="T552" s="13">
        <v>33198.019801980197</v>
      </c>
      <c r="U552" s="13">
        <v>478</v>
      </c>
    </row>
    <row r="553" spans="2:21" ht="24.75" hidden="1" customHeight="1" thickTop="1" thickBot="1">
      <c r="B553" s="61"/>
      <c r="N553" s="51">
        <v>480</v>
      </c>
      <c r="O553" s="16">
        <v>116625.74257425744</v>
      </c>
      <c r="P553" s="16">
        <v>156546.53465346526</v>
      </c>
      <c r="Q553" s="16">
        <v>207873.26732673266</v>
      </c>
      <c r="R553" s="13">
        <v>210724.75247524754</v>
      </c>
      <c r="S553" s="13">
        <v>381813.86138613836</v>
      </c>
      <c r="T553" s="13">
        <v>33267.326732673268</v>
      </c>
      <c r="U553" s="13">
        <v>479</v>
      </c>
    </row>
    <row r="554" spans="2:21" ht="24.75" hidden="1" customHeight="1" thickTop="1" thickBot="1">
      <c r="B554" s="61"/>
      <c r="N554" s="51">
        <v>481</v>
      </c>
      <c r="O554" s="16">
        <v>116868.71287128715</v>
      </c>
      <c r="P554" s="16">
        <v>156872.67326732667</v>
      </c>
      <c r="Q554" s="16">
        <v>208306.33663366333</v>
      </c>
      <c r="R554" s="13">
        <v>211163.76237623763</v>
      </c>
      <c r="S554" s="13">
        <v>382609.30693069281</v>
      </c>
      <c r="T554" s="13">
        <v>33336.633663366338</v>
      </c>
      <c r="U554" s="13">
        <v>480</v>
      </c>
    </row>
    <row r="555" spans="2:21" ht="24.75" hidden="1" customHeight="1" thickTop="1" thickBot="1">
      <c r="B555" s="61"/>
      <c r="N555" s="51">
        <v>482</v>
      </c>
      <c r="O555" s="16">
        <v>117111.68316831684</v>
      </c>
      <c r="P555" s="16">
        <v>157198.81188118804</v>
      </c>
      <c r="Q555" s="16">
        <v>208739.40594059404</v>
      </c>
      <c r="R555" s="13">
        <v>211602.77227722772</v>
      </c>
      <c r="S555" s="13">
        <v>383404.75247524731</v>
      </c>
      <c r="T555" s="13">
        <v>33405.940594059408</v>
      </c>
      <c r="U555" s="13">
        <v>481</v>
      </c>
    </row>
    <row r="556" spans="2:21" ht="24.75" hidden="1" customHeight="1" thickTop="1" thickBot="1">
      <c r="B556" s="61"/>
      <c r="N556" s="51">
        <v>483</v>
      </c>
      <c r="O556" s="16">
        <v>117354.65346534655</v>
      </c>
      <c r="P556" s="16">
        <v>157524.95049504942</v>
      </c>
      <c r="Q556" s="16">
        <v>209172.47524752474</v>
      </c>
      <c r="R556" s="13">
        <v>212041.78217821784</v>
      </c>
      <c r="S556" s="13">
        <v>384200.19801980176</v>
      </c>
      <c r="T556" s="13">
        <v>33475.247524752471</v>
      </c>
      <c r="U556" s="13">
        <v>482</v>
      </c>
    </row>
    <row r="557" spans="2:21" ht="24.75" hidden="1" customHeight="1" thickTop="1" thickBot="1">
      <c r="B557" s="61"/>
      <c r="N557" s="51">
        <v>484</v>
      </c>
      <c r="O557" s="16">
        <v>117597.62376237626</v>
      </c>
      <c r="P557" s="16">
        <v>157851.08910891082</v>
      </c>
      <c r="Q557" s="16">
        <v>209605.54455445541</v>
      </c>
      <c r="R557" s="13">
        <v>212480.79207920792</v>
      </c>
      <c r="S557" s="13">
        <v>384995.6435643562</v>
      </c>
      <c r="T557" s="13">
        <v>33544.554455445541</v>
      </c>
      <c r="U557" s="13">
        <v>483</v>
      </c>
    </row>
    <row r="558" spans="2:21" ht="24.75" hidden="1" customHeight="1" thickTop="1" thickBot="1">
      <c r="B558" s="61"/>
      <c r="N558" s="51">
        <v>485</v>
      </c>
      <c r="O558" s="16">
        <v>117840.59405940595</v>
      </c>
      <c r="P558" s="16">
        <v>158177.22772277219</v>
      </c>
      <c r="Q558" s="16">
        <v>210038.61386138611</v>
      </c>
      <c r="R558" s="13">
        <v>212919.80198019804</v>
      </c>
      <c r="S558" s="13">
        <v>385791.08910891064</v>
      </c>
      <c r="T558" s="13">
        <v>33613.861386138611</v>
      </c>
      <c r="U558" s="13">
        <v>484</v>
      </c>
    </row>
    <row r="559" spans="2:21" ht="24.75" hidden="1" customHeight="1" thickTop="1" thickBot="1">
      <c r="B559" s="61"/>
      <c r="N559" s="51">
        <v>486</v>
      </c>
      <c r="O559" s="16">
        <v>118083.56435643566</v>
      </c>
      <c r="P559" s="16">
        <v>158503.3663366336</v>
      </c>
      <c r="Q559" s="16">
        <v>210471.68316831681</v>
      </c>
      <c r="R559" s="13">
        <v>213358.81188118813</v>
      </c>
      <c r="S559" s="13">
        <v>386586.53465346509</v>
      </c>
      <c r="T559" s="13">
        <v>33683.168316831681</v>
      </c>
      <c r="U559" s="13">
        <v>485</v>
      </c>
    </row>
    <row r="560" spans="2:21" ht="24.75" hidden="1" customHeight="1" thickTop="1" thickBot="1">
      <c r="B560" s="61"/>
      <c r="N560" s="51">
        <v>487</v>
      </c>
      <c r="O560" s="16">
        <v>118326.53465346537</v>
      </c>
      <c r="P560" s="16">
        <v>158829.50495049497</v>
      </c>
      <c r="Q560" s="16">
        <v>210904.75247524749</v>
      </c>
      <c r="R560" s="13">
        <v>213797.82178217822</v>
      </c>
      <c r="S560" s="13">
        <v>387381.98019801959</v>
      </c>
      <c r="T560" s="13">
        <v>33752.475247524751</v>
      </c>
      <c r="U560" s="13">
        <v>486</v>
      </c>
    </row>
    <row r="561" spans="2:21" ht="24.75" hidden="1" customHeight="1" thickTop="1" thickBot="1">
      <c r="B561" s="61"/>
      <c r="N561" s="51">
        <v>488</v>
      </c>
      <c r="O561" s="16">
        <v>118569.50495049507</v>
      </c>
      <c r="P561" s="16">
        <v>159155.64356435635</v>
      </c>
      <c r="Q561" s="16">
        <v>211337.82178217819</v>
      </c>
      <c r="R561" s="13">
        <v>214236.83168316833</v>
      </c>
      <c r="S561" s="13">
        <v>388177.42574257404</v>
      </c>
      <c r="T561" s="13">
        <v>33821.782178217822</v>
      </c>
      <c r="U561" s="13">
        <v>487</v>
      </c>
    </row>
    <row r="562" spans="2:21" ht="24.75" hidden="1" customHeight="1" thickTop="1" thickBot="1">
      <c r="B562" s="61"/>
      <c r="N562" s="51">
        <v>489</v>
      </c>
      <c r="O562" s="16">
        <v>118812.47524752477</v>
      </c>
      <c r="P562" s="16">
        <v>159481.78217821775</v>
      </c>
      <c r="Q562" s="16">
        <v>211770.89108910889</v>
      </c>
      <c r="R562" s="13">
        <v>214675.84158415842</v>
      </c>
      <c r="S562" s="13">
        <v>388972.87128712848</v>
      </c>
      <c r="T562" s="13">
        <v>33891.089108910892</v>
      </c>
      <c r="U562" s="13">
        <v>488</v>
      </c>
    </row>
    <row r="563" spans="2:21" ht="24.75" hidden="1" customHeight="1" thickTop="1" thickBot="1">
      <c r="B563" s="61"/>
      <c r="N563" s="51">
        <v>490</v>
      </c>
      <c r="O563" s="16">
        <v>119055.44554455447</v>
      </c>
      <c r="P563" s="16">
        <v>159807.92079207912</v>
      </c>
      <c r="Q563" s="16">
        <v>212203.96039603959</v>
      </c>
      <c r="R563" s="13">
        <v>215114.85148514851</v>
      </c>
      <c r="S563" s="13">
        <v>389768.31683168293</v>
      </c>
      <c r="T563" s="13">
        <v>33960.396039603962</v>
      </c>
      <c r="U563" s="13">
        <v>489</v>
      </c>
    </row>
    <row r="564" spans="2:21" ht="24.75" hidden="1" customHeight="1" thickTop="1" thickBot="1">
      <c r="B564" s="61"/>
      <c r="N564" s="51">
        <v>491</v>
      </c>
      <c r="O564" s="16">
        <v>119298.41584158418</v>
      </c>
      <c r="P564" s="16">
        <v>160134.05940594053</v>
      </c>
      <c r="Q564" s="16">
        <v>212637.02970297026</v>
      </c>
      <c r="R564" s="13">
        <v>215553.86138613863</v>
      </c>
      <c r="S564" s="13">
        <v>390563.76237623737</v>
      </c>
      <c r="T564" s="13">
        <v>34029.702970297032</v>
      </c>
      <c r="U564" s="13">
        <v>490</v>
      </c>
    </row>
    <row r="565" spans="2:21" ht="24.75" hidden="1" customHeight="1" thickTop="1" thickBot="1">
      <c r="B565" s="61"/>
      <c r="N565" s="51">
        <v>492</v>
      </c>
      <c r="O565" s="16">
        <v>119541.38613861387</v>
      </c>
      <c r="P565" s="16">
        <v>160460.1980198019</v>
      </c>
      <c r="Q565" s="16">
        <v>213070.09900990097</v>
      </c>
      <c r="R565" s="13">
        <v>215992.87128712871</v>
      </c>
      <c r="S565" s="13">
        <v>391359.20792079181</v>
      </c>
      <c r="T565" s="13">
        <v>34099.009900990095</v>
      </c>
      <c r="U565" s="13">
        <v>491</v>
      </c>
    </row>
    <row r="566" spans="2:21" ht="24.75" hidden="1" customHeight="1" thickTop="1" thickBot="1">
      <c r="B566" s="61"/>
      <c r="N566" s="51">
        <v>493</v>
      </c>
      <c r="O566" s="16">
        <v>119784.35643564358</v>
      </c>
      <c r="P566" s="16">
        <v>160786.33663366328</v>
      </c>
      <c r="Q566" s="16">
        <v>213503.16831683167</v>
      </c>
      <c r="R566" s="13">
        <v>216431.88118811883</v>
      </c>
      <c r="S566" s="13">
        <v>392154.65346534632</v>
      </c>
      <c r="T566" s="13">
        <v>34168.316831683165</v>
      </c>
      <c r="U566" s="13">
        <v>492</v>
      </c>
    </row>
    <row r="567" spans="2:21" ht="24.75" hidden="1" customHeight="1" thickTop="1" thickBot="1">
      <c r="B567" s="61"/>
      <c r="N567" s="51">
        <v>494</v>
      </c>
      <c r="O567" s="16">
        <v>120027.32673267329</v>
      </c>
      <c r="P567" s="16">
        <v>161112.47524752468</v>
      </c>
      <c r="Q567" s="16">
        <v>213936.23762376234</v>
      </c>
      <c r="R567" s="13">
        <v>216870.89108910892</v>
      </c>
      <c r="S567" s="13">
        <v>392950.09900990076</v>
      </c>
      <c r="T567" s="13">
        <v>34237.623762376235</v>
      </c>
      <c r="U567" s="13">
        <v>493</v>
      </c>
    </row>
    <row r="568" spans="2:21" ht="24.75" hidden="1" customHeight="1" thickTop="1" thickBot="1">
      <c r="B568" s="61"/>
      <c r="N568" s="51">
        <v>495</v>
      </c>
      <c r="O568" s="16">
        <v>120270.29702970298</v>
      </c>
      <c r="P568" s="16">
        <v>161438.61386138605</v>
      </c>
      <c r="Q568" s="16">
        <v>214369.30693069304</v>
      </c>
      <c r="R568" s="13">
        <v>217309.90099009901</v>
      </c>
      <c r="S568" s="13">
        <v>393745.54455445521</v>
      </c>
      <c r="T568" s="13">
        <v>34306.930693069306</v>
      </c>
      <c r="U568" s="13">
        <v>494</v>
      </c>
    </row>
    <row r="569" spans="2:21" ht="24.75" hidden="1" customHeight="1" thickTop="1" thickBot="1">
      <c r="B569" s="61"/>
      <c r="N569" s="51">
        <v>496</v>
      </c>
      <c r="O569" s="16">
        <v>120513.26732673269</v>
      </c>
      <c r="P569" s="16">
        <v>161764.75247524746</v>
      </c>
      <c r="Q569" s="16">
        <v>214802.37623762374</v>
      </c>
      <c r="R569" s="13">
        <v>217748.91089108912</v>
      </c>
      <c r="S569" s="13">
        <v>394540.99009900965</v>
      </c>
      <c r="T569" s="13">
        <v>34376.237623762376</v>
      </c>
      <c r="U569" s="13">
        <v>495</v>
      </c>
    </row>
    <row r="570" spans="2:21" ht="24.75" hidden="1" customHeight="1" thickTop="1" thickBot="1">
      <c r="B570" s="61"/>
      <c r="N570" s="51">
        <v>497</v>
      </c>
      <c r="O570" s="16">
        <v>120756.2376237624</v>
      </c>
      <c r="P570" s="16">
        <v>162090.89108910883</v>
      </c>
      <c r="Q570" s="16">
        <v>215235.44554455442</v>
      </c>
      <c r="R570" s="13">
        <v>218187.92079207921</v>
      </c>
      <c r="S570" s="13">
        <v>395336.43564356409</v>
      </c>
      <c r="T570" s="13">
        <v>34445.544554455446</v>
      </c>
      <c r="U570" s="13">
        <v>496</v>
      </c>
    </row>
    <row r="571" spans="2:21" ht="24.75" hidden="1" customHeight="1" thickTop="1" thickBot="1">
      <c r="B571" s="61"/>
      <c r="N571" s="51">
        <v>498</v>
      </c>
      <c r="O571" s="16">
        <v>120999.20792079209</v>
      </c>
      <c r="P571" s="16">
        <v>162417.02970297021</v>
      </c>
      <c r="Q571" s="16">
        <v>215668.51485148512</v>
      </c>
      <c r="R571" s="13">
        <v>218626.93069306933</v>
      </c>
      <c r="S571" s="13">
        <v>396131.88118811854</v>
      </c>
      <c r="T571" s="13">
        <v>34514.851485148516</v>
      </c>
      <c r="U571" s="13">
        <v>497</v>
      </c>
    </row>
    <row r="572" spans="2:21" ht="24.75" hidden="1" customHeight="1" thickTop="1" thickBot="1">
      <c r="B572" s="61"/>
      <c r="N572" s="51">
        <v>499</v>
      </c>
      <c r="O572" s="16">
        <v>121242.1782178218</v>
      </c>
      <c r="P572" s="16">
        <v>162743.16831683161</v>
      </c>
      <c r="Q572" s="16">
        <v>216101.58415841582</v>
      </c>
      <c r="R572" s="13">
        <v>219065.94059405942</v>
      </c>
      <c r="S572" s="13">
        <v>396927.32673267304</v>
      </c>
      <c r="T572" s="13">
        <v>34584.158415841586</v>
      </c>
      <c r="U572" s="13">
        <v>498</v>
      </c>
    </row>
    <row r="573" spans="2:21" ht="24.75" hidden="1" customHeight="1" thickTop="1" thickBot="1">
      <c r="B573" s="61"/>
      <c r="N573" s="51">
        <v>500</v>
      </c>
      <c r="O573" s="16">
        <v>121485.14851485151</v>
      </c>
      <c r="P573" s="16">
        <v>163069.30693069298</v>
      </c>
      <c r="Q573" s="16">
        <v>216534.65346534652</v>
      </c>
      <c r="R573" s="13">
        <v>219504.9504950495</v>
      </c>
      <c r="S573" s="13">
        <v>397722.77227722749</v>
      </c>
      <c r="T573" s="13">
        <v>34653.465346534649</v>
      </c>
      <c r="U573" s="13">
        <v>499</v>
      </c>
    </row>
    <row r="574" spans="2:21" ht="24.75" hidden="1" customHeight="1" thickTop="1" thickBot="1">
      <c r="B574" s="61"/>
      <c r="N574" s="51">
        <v>501</v>
      </c>
      <c r="O574" s="16">
        <v>121728.1188118812</v>
      </c>
      <c r="P574" s="16">
        <v>163395.44554455439</v>
      </c>
      <c r="Q574" s="16">
        <v>216967.72277227719</v>
      </c>
      <c r="R574" s="13">
        <v>219943.96039603962</v>
      </c>
      <c r="S574" s="13">
        <v>398518.21782178193</v>
      </c>
      <c r="T574" s="13">
        <v>34722.772277227719</v>
      </c>
      <c r="U574" s="13">
        <v>500</v>
      </c>
    </row>
    <row r="575" spans="2:21" ht="24.75" hidden="1" customHeight="1" thickTop="1" thickBot="1">
      <c r="B575" s="61"/>
      <c r="N575" s="51"/>
    </row>
    <row r="576" spans="2:21" ht="24.75" hidden="1" customHeight="1" thickTop="1" thickBot="1">
      <c r="B576" s="61"/>
      <c r="N576" s="51"/>
    </row>
    <row r="577" spans="2:14" ht="24.75" hidden="1" customHeight="1" thickTop="1" thickBot="1">
      <c r="B577" s="61"/>
      <c r="N577" s="51"/>
    </row>
    <row r="578" spans="2:14" ht="24.75" hidden="1" customHeight="1" thickTop="1" thickBot="1">
      <c r="B578" s="61"/>
      <c r="N578" s="51"/>
    </row>
    <row r="579" spans="2:14" ht="24.75" hidden="1" customHeight="1" thickTop="1" thickBot="1">
      <c r="B579" s="61"/>
      <c r="N579" s="51"/>
    </row>
    <row r="580" spans="2:14" ht="24.75" hidden="1" customHeight="1" thickTop="1" thickBot="1">
      <c r="B580" s="61"/>
      <c r="N580" s="51"/>
    </row>
    <row r="581" spans="2:14" ht="24.75" hidden="1" customHeight="1" thickTop="1" thickBot="1">
      <c r="B581" s="61"/>
      <c r="N581" s="51"/>
    </row>
    <row r="582" spans="2:14" ht="24.75" hidden="1" customHeight="1" thickTop="1" thickBot="1">
      <c r="B582" s="61"/>
      <c r="N582" s="51"/>
    </row>
    <row r="583" spans="2:14" ht="24.75" hidden="1" customHeight="1" thickTop="1" thickBot="1">
      <c r="B583" s="61"/>
      <c r="N583" s="51"/>
    </row>
    <row r="584" spans="2:14" ht="24.75" hidden="1" customHeight="1" thickTop="1" thickBot="1">
      <c r="B584" s="61"/>
      <c r="N584" s="51"/>
    </row>
    <row r="585" spans="2:14" ht="24.75" hidden="1" customHeight="1" thickTop="1" thickBot="1">
      <c r="B585" s="61"/>
      <c r="N585" s="51"/>
    </row>
    <row r="586" spans="2:14" ht="24.75" hidden="1" customHeight="1" thickTop="1" thickBot="1">
      <c r="B586" s="61"/>
      <c r="N586" s="51"/>
    </row>
    <row r="587" spans="2:14" ht="24.75" hidden="1" customHeight="1" thickTop="1" thickBot="1">
      <c r="B587" s="61"/>
      <c r="N587" s="51"/>
    </row>
    <row r="588" spans="2:14" ht="24.75" hidden="1" customHeight="1" thickTop="1" thickBot="1">
      <c r="B588" s="61"/>
      <c r="N588" s="51"/>
    </row>
    <row r="589" spans="2:14" ht="24.75" hidden="1" customHeight="1" thickTop="1" thickBot="1">
      <c r="B589" s="61"/>
      <c r="N589" s="51"/>
    </row>
    <row r="590" spans="2:14" ht="24.75" hidden="1" customHeight="1" thickTop="1" thickBot="1">
      <c r="B590" s="61"/>
      <c r="N590" s="51"/>
    </row>
    <row r="591" spans="2:14" ht="24.75" hidden="1" customHeight="1" thickTop="1" thickBot="1">
      <c r="B591" s="61"/>
      <c r="N591" s="51"/>
    </row>
    <row r="592" spans="2:14" ht="24.75" hidden="1" customHeight="1" thickTop="1" thickBot="1">
      <c r="B592" s="61"/>
      <c r="N592" s="51"/>
    </row>
    <row r="593" spans="2:14" ht="24.75" hidden="1" customHeight="1" thickTop="1" thickBot="1">
      <c r="B593" s="61"/>
      <c r="N593" s="51"/>
    </row>
    <row r="594" spans="2:14" ht="24.75" hidden="1" customHeight="1" thickTop="1" thickBot="1">
      <c r="B594" s="61"/>
      <c r="N594" s="51"/>
    </row>
    <row r="595" spans="2:14" ht="24.75" hidden="1" customHeight="1" thickTop="1" thickBot="1">
      <c r="B595" s="61"/>
      <c r="N595" s="51"/>
    </row>
    <row r="596" spans="2:14" ht="24.75" hidden="1" customHeight="1" thickTop="1" thickBot="1">
      <c r="B596" s="61"/>
      <c r="N596" s="51"/>
    </row>
    <row r="597" spans="2:14" ht="24.75" hidden="1" customHeight="1" thickTop="1" thickBot="1">
      <c r="B597" s="61"/>
      <c r="N597" s="51"/>
    </row>
    <row r="598" spans="2:14" ht="24.75" hidden="1" customHeight="1" thickTop="1" thickBot="1">
      <c r="B598" s="61"/>
      <c r="N598" s="51"/>
    </row>
    <row r="599" spans="2:14" ht="24.75" hidden="1" customHeight="1" thickTop="1" thickBot="1">
      <c r="B599" s="61"/>
      <c r="N599" s="51"/>
    </row>
    <row r="600" spans="2:14" ht="24.75" hidden="1" customHeight="1" thickTop="1" thickBot="1">
      <c r="B600" s="61"/>
      <c r="N600" s="51"/>
    </row>
    <row r="601" spans="2:14" ht="24.75" hidden="1" customHeight="1" thickTop="1" thickBot="1">
      <c r="B601" s="61"/>
      <c r="N601" s="51"/>
    </row>
    <row r="602" spans="2:14" ht="24.75" hidden="1" customHeight="1" thickTop="1" thickBot="1">
      <c r="B602" s="61"/>
      <c r="N602" s="51"/>
    </row>
    <row r="603" spans="2:14" ht="24.75" hidden="1" customHeight="1" thickTop="1" thickBot="1">
      <c r="B603" s="61"/>
      <c r="N603" s="51"/>
    </row>
    <row r="604" spans="2:14" ht="24.75" hidden="1" customHeight="1" thickTop="1" thickBot="1">
      <c r="B604" s="61"/>
      <c r="N604" s="51"/>
    </row>
    <row r="605" spans="2:14" ht="24.75" hidden="1" customHeight="1" thickTop="1" thickBot="1">
      <c r="B605" s="61"/>
      <c r="N605" s="51"/>
    </row>
    <row r="606" spans="2:14" ht="24.75" hidden="1" customHeight="1" thickTop="1" thickBot="1">
      <c r="B606" s="61"/>
      <c r="N606" s="51"/>
    </row>
    <row r="607" spans="2:14" ht="24.75" hidden="1" customHeight="1" thickTop="1" thickBot="1">
      <c r="B607" s="61"/>
      <c r="N607" s="51"/>
    </row>
    <row r="608" spans="2:14" ht="24.75" hidden="1" customHeight="1" thickTop="1" thickBot="1">
      <c r="B608" s="61"/>
      <c r="N608" s="51"/>
    </row>
    <row r="609" spans="2:14" ht="24.75" hidden="1" customHeight="1" thickTop="1" thickBot="1">
      <c r="B609" s="61"/>
      <c r="N609" s="51"/>
    </row>
    <row r="610" spans="2:14" ht="24.75" hidden="1" customHeight="1" thickTop="1" thickBot="1">
      <c r="B610" s="61"/>
      <c r="N610" s="51"/>
    </row>
    <row r="611" spans="2:14" ht="24.75" hidden="1" customHeight="1" thickTop="1" thickBot="1">
      <c r="B611" s="61"/>
      <c r="N611" s="51"/>
    </row>
    <row r="612" spans="2:14" ht="24.75" hidden="1" customHeight="1" thickTop="1" thickBot="1">
      <c r="B612" s="61"/>
      <c r="N612" s="51"/>
    </row>
    <row r="613" spans="2:14" ht="24.75" hidden="1" customHeight="1" thickTop="1" thickBot="1">
      <c r="B613" s="61"/>
      <c r="N613" s="51"/>
    </row>
    <row r="614" spans="2:14" ht="24.75" hidden="1" customHeight="1" thickTop="1" thickBot="1">
      <c r="B614" s="61"/>
      <c r="N614" s="51"/>
    </row>
    <row r="615" spans="2:14" ht="24.75" hidden="1" customHeight="1" thickTop="1" thickBot="1">
      <c r="B615" s="61"/>
      <c r="N615" s="51"/>
    </row>
    <row r="616" spans="2:14" ht="24.75" hidden="1" customHeight="1" thickTop="1" thickBot="1">
      <c r="B616" s="61"/>
      <c r="N616" s="51"/>
    </row>
    <row r="617" spans="2:14" ht="24.75" hidden="1" customHeight="1" thickTop="1" thickBot="1">
      <c r="B617" s="61"/>
      <c r="N617" s="51"/>
    </row>
    <row r="618" spans="2:14" ht="24.75" hidden="1" customHeight="1" thickTop="1" thickBot="1">
      <c r="B618" s="61"/>
      <c r="N618" s="51"/>
    </row>
    <row r="619" spans="2:14" ht="24.75" hidden="1" customHeight="1" thickTop="1" thickBot="1">
      <c r="B619" s="61"/>
      <c r="N619" s="51"/>
    </row>
    <row r="620" spans="2:14" ht="24.75" hidden="1" customHeight="1" thickTop="1" thickBot="1">
      <c r="B620" s="61"/>
      <c r="N620" s="51"/>
    </row>
    <row r="621" spans="2:14" ht="24.75" hidden="1" customHeight="1" thickTop="1" thickBot="1">
      <c r="B621" s="61"/>
      <c r="N621" s="51"/>
    </row>
    <row r="622" spans="2:14" ht="24.75" hidden="1" customHeight="1" thickTop="1" thickBot="1">
      <c r="B622" s="61"/>
      <c r="N622" s="51"/>
    </row>
    <row r="623" spans="2:14" ht="24.75" hidden="1" customHeight="1" thickTop="1" thickBot="1">
      <c r="B623" s="61"/>
      <c r="N623" s="51"/>
    </row>
    <row r="624" spans="2:14" ht="24.75" hidden="1" customHeight="1" thickTop="1" thickBot="1">
      <c r="B624" s="61"/>
      <c r="N624" s="51"/>
    </row>
    <row r="625" spans="2:14" ht="24.75" hidden="1" customHeight="1" thickTop="1" thickBot="1">
      <c r="B625" s="61"/>
      <c r="N625" s="51"/>
    </row>
    <row r="626" spans="2:14" ht="24.75" hidden="1" customHeight="1" thickTop="1" thickBot="1">
      <c r="B626" s="61"/>
      <c r="N626" s="51"/>
    </row>
    <row r="627" spans="2:14" ht="24.75" hidden="1" customHeight="1" thickTop="1" thickBot="1">
      <c r="B627" s="61"/>
      <c r="N627" s="51"/>
    </row>
    <row r="628" spans="2:14" ht="24.75" hidden="1" customHeight="1" thickTop="1" thickBot="1">
      <c r="B628" s="61"/>
      <c r="N628" s="51"/>
    </row>
    <row r="629" spans="2:14" ht="24.75" hidden="1" customHeight="1" thickTop="1" thickBot="1">
      <c r="B629" s="61"/>
      <c r="N629" s="51"/>
    </row>
    <row r="630" spans="2:14" ht="24.75" hidden="1" customHeight="1" thickTop="1" thickBot="1">
      <c r="B630" s="61"/>
      <c r="N630" s="51"/>
    </row>
    <row r="631" spans="2:14" ht="24.75" hidden="1" customHeight="1" thickTop="1" thickBot="1">
      <c r="B631" s="61"/>
      <c r="N631" s="51"/>
    </row>
    <row r="632" spans="2:14" ht="24.75" hidden="1" customHeight="1" thickTop="1" thickBot="1">
      <c r="B632" s="61"/>
      <c r="N632" s="51"/>
    </row>
    <row r="633" spans="2:14" ht="24.75" hidden="1" customHeight="1" thickTop="1" thickBot="1">
      <c r="B633" s="61"/>
      <c r="N633" s="51"/>
    </row>
    <row r="634" spans="2:14" ht="24.75" hidden="1" customHeight="1" thickTop="1" thickBot="1">
      <c r="B634" s="61"/>
      <c r="N634" s="51"/>
    </row>
    <row r="635" spans="2:14" ht="24.75" hidden="1" customHeight="1" thickTop="1" thickBot="1">
      <c r="B635" s="61"/>
      <c r="N635" s="51"/>
    </row>
    <row r="636" spans="2:14" ht="24.75" hidden="1" customHeight="1" thickTop="1" thickBot="1">
      <c r="B636" s="61"/>
      <c r="N636" s="51"/>
    </row>
    <row r="637" spans="2:14" ht="24.75" hidden="1" customHeight="1" thickTop="1" thickBot="1">
      <c r="B637" s="61"/>
      <c r="N637" s="51"/>
    </row>
    <row r="638" spans="2:14" ht="24.75" hidden="1" customHeight="1" thickTop="1" thickBot="1">
      <c r="B638" s="61"/>
      <c r="N638" s="51"/>
    </row>
    <row r="639" spans="2:14" ht="24.75" hidden="1" customHeight="1" thickTop="1" thickBot="1">
      <c r="B639" s="61"/>
      <c r="N639" s="51"/>
    </row>
    <row r="640" spans="2:14" ht="24.75" hidden="1" customHeight="1" thickTop="1" thickBot="1">
      <c r="B640" s="61"/>
      <c r="N640" s="51"/>
    </row>
    <row r="641" spans="2:14" ht="24.75" hidden="1" customHeight="1" thickTop="1" thickBot="1">
      <c r="B641" s="61"/>
      <c r="N641" s="51"/>
    </row>
    <row r="642" spans="2:14" ht="24.75" hidden="1" customHeight="1" thickTop="1" thickBot="1">
      <c r="B642" s="61"/>
      <c r="N642" s="51"/>
    </row>
    <row r="643" spans="2:14" ht="24.75" hidden="1" customHeight="1" thickTop="1" thickBot="1">
      <c r="B643" s="61"/>
      <c r="N643" s="51"/>
    </row>
    <row r="644" spans="2:14" ht="24.75" hidden="1" customHeight="1" thickTop="1" thickBot="1">
      <c r="B644" s="61"/>
      <c r="N644" s="51"/>
    </row>
    <row r="645" spans="2:14" ht="24.75" hidden="1" customHeight="1" thickTop="1" thickBot="1">
      <c r="B645" s="61"/>
      <c r="N645" s="51"/>
    </row>
    <row r="646" spans="2:14" ht="24.75" hidden="1" customHeight="1" thickTop="1" thickBot="1">
      <c r="B646" s="61"/>
      <c r="N646" s="51"/>
    </row>
    <row r="647" spans="2:14" ht="24.75" hidden="1" customHeight="1" thickTop="1" thickBot="1">
      <c r="B647" s="61"/>
      <c r="N647" s="51"/>
    </row>
    <row r="648" spans="2:14" ht="24.75" hidden="1" customHeight="1" thickTop="1" thickBot="1">
      <c r="B648" s="61"/>
      <c r="N648" s="51"/>
    </row>
    <row r="649" spans="2:14" ht="24.75" hidden="1" customHeight="1" thickTop="1" thickBot="1">
      <c r="B649" s="61"/>
      <c r="N649" s="51"/>
    </row>
    <row r="650" spans="2:14" ht="24.75" hidden="1" customHeight="1" thickTop="1" thickBot="1">
      <c r="B650" s="61"/>
      <c r="N650" s="51"/>
    </row>
    <row r="651" spans="2:14" ht="24.75" hidden="1" customHeight="1" thickTop="1" thickBot="1">
      <c r="B651" s="61"/>
      <c r="N651" s="51"/>
    </row>
    <row r="652" spans="2:14" ht="24.75" hidden="1" customHeight="1" thickTop="1" thickBot="1">
      <c r="B652" s="61"/>
      <c r="N652" s="51"/>
    </row>
    <row r="653" spans="2:14" ht="24.75" hidden="1" customHeight="1" thickTop="1" thickBot="1">
      <c r="B653" s="61"/>
      <c r="N653" s="51"/>
    </row>
    <row r="654" spans="2:14" ht="24.75" hidden="1" customHeight="1" thickTop="1" thickBot="1">
      <c r="B654" s="61"/>
      <c r="N654" s="51"/>
    </row>
    <row r="655" spans="2:14" ht="24.75" hidden="1" customHeight="1" thickTop="1" thickBot="1">
      <c r="B655" s="61"/>
      <c r="N655" s="51"/>
    </row>
    <row r="656" spans="2:14" ht="24.75" hidden="1" customHeight="1" thickTop="1" thickBot="1">
      <c r="B656" s="61"/>
      <c r="N656" s="51"/>
    </row>
    <row r="657" spans="2:14" ht="24.75" hidden="1" customHeight="1" thickTop="1" thickBot="1">
      <c r="B657" s="61"/>
      <c r="N657" s="51"/>
    </row>
    <row r="658" spans="2:14" ht="24.75" hidden="1" customHeight="1" thickTop="1" thickBot="1">
      <c r="B658" s="61"/>
      <c r="N658" s="51"/>
    </row>
    <row r="659" spans="2:14" ht="24.75" hidden="1" customHeight="1" thickTop="1" thickBot="1">
      <c r="B659" s="61"/>
      <c r="N659" s="51"/>
    </row>
    <row r="660" spans="2:14" ht="24.75" hidden="1" customHeight="1" thickTop="1" thickBot="1">
      <c r="B660" s="61"/>
      <c r="N660" s="51"/>
    </row>
    <row r="661" spans="2:14" ht="24.75" hidden="1" customHeight="1" thickTop="1" thickBot="1">
      <c r="B661" s="61"/>
      <c r="N661" s="51"/>
    </row>
    <row r="662" spans="2:14" ht="24.75" hidden="1" customHeight="1" thickTop="1" thickBot="1">
      <c r="B662" s="61"/>
      <c r="N662" s="51"/>
    </row>
    <row r="663" spans="2:14" ht="24.75" hidden="1" customHeight="1" thickTop="1" thickBot="1">
      <c r="B663" s="61"/>
      <c r="N663" s="51"/>
    </row>
    <row r="664" spans="2:14" ht="24.75" hidden="1" customHeight="1" thickTop="1" thickBot="1">
      <c r="B664" s="61"/>
      <c r="N664" s="51"/>
    </row>
    <row r="665" spans="2:14" ht="24.75" hidden="1" customHeight="1" thickTop="1" thickBot="1">
      <c r="B665" s="61"/>
      <c r="N665" s="51"/>
    </row>
    <row r="666" spans="2:14" ht="24.75" hidden="1" customHeight="1" thickTop="1" thickBot="1">
      <c r="B666" s="61"/>
      <c r="N666" s="51"/>
    </row>
    <row r="667" spans="2:14" ht="24.75" hidden="1" customHeight="1" thickTop="1" thickBot="1">
      <c r="B667" s="61"/>
      <c r="N667" s="51"/>
    </row>
    <row r="668" spans="2:14" ht="24.75" hidden="1" customHeight="1" thickTop="1" thickBot="1">
      <c r="B668" s="61"/>
      <c r="N668" s="51"/>
    </row>
    <row r="669" spans="2:14" ht="24.75" hidden="1" customHeight="1" thickTop="1" thickBot="1">
      <c r="B669" s="61"/>
      <c r="N669" s="51"/>
    </row>
    <row r="670" spans="2:14" ht="24.75" hidden="1" customHeight="1" thickTop="1" thickBot="1">
      <c r="B670" s="61"/>
      <c r="N670" s="51"/>
    </row>
    <row r="671" spans="2:14" ht="24.75" hidden="1" customHeight="1" thickTop="1" thickBot="1">
      <c r="B671" s="61"/>
      <c r="N671" s="51"/>
    </row>
    <row r="672" spans="2:14" ht="24.75" hidden="1" customHeight="1" thickTop="1" thickBot="1">
      <c r="B672" s="61"/>
      <c r="N672" s="51"/>
    </row>
    <row r="673" spans="2:14" ht="24.75" hidden="1" customHeight="1" thickTop="1" thickBot="1">
      <c r="B673" s="61"/>
      <c r="N673" s="51"/>
    </row>
    <row r="674" spans="2:14" ht="24.75" hidden="1" customHeight="1" thickTop="1" thickBot="1">
      <c r="B674" s="61"/>
      <c r="N674" s="51"/>
    </row>
    <row r="675" spans="2:14" ht="24.75" hidden="1" customHeight="1" thickTop="1" thickBot="1">
      <c r="B675" s="61"/>
      <c r="N675" s="51"/>
    </row>
    <row r="676" spans="2:14" ht="24.75" hidden="1" customHeight="1" thickTop="1" thickBot="1">
      <c r="B676" s="61"/>
      <c r="N676" s="51"/>
    </row>
    <row r="677" spans="2:14" ht="24.75" hidden="1" customHeight="1" thickTop="1" thickBot="1">
      <c r="B677" s="61"/>
      <c r="N677" s="51"/>
    </row>
    <row r="678" spans="2:14" ht="24.75" hidden="1" customHeight="1" thickTop="1" thickBot="1">
      <c r="B678" s="61"/>
      <c r="N678" s="51"/>
    </row>
    <row r="679" spans="2:14" ht="24.75" hidden="1" customHeight="1" thickTop="1" thickBot="1">
      <c r="B679" s="61"/>
      <c r="N679" s="51"/>
    </row>
    <row r="680" spans="2:14" ht="24.75" hidden="1" customHeight="1" thickTop="1" thickBot="1">
      <c r="B680" s="61"/>
      <c r="N680" s="51"/>
    </row>
    <row r="681" spans="2:14" ht="24.75" hidden="1" customHeight="1" thickTop="1" thickBot="1">
      <c r="B681" s="61"/>
      <c r="N681" s="51"/>
    </row>
    <row r="682" spans="2:14" ht="24.75" hidden="1" customHeight="1" thickTop="1" thickBot="1">
      <c r="B682" s="61"/>
      <c r="N682" s="51"/>
    </row>
    <row r="683" spans="2:14" ht="24.75" hidden="1" customHeight="1" thickTop="1" thickBot="1">
      <c r="B683" s="61"/>
      <c r="N683" s="51"/>
    </row>
    <row r="684" spans="2:14" ht="24.75" hidden="1" customHeight="1" thickTop="1" thickBot="1">
      <c r="B684" s="61"/>
      <c r="N684" s="51"/>
    </row>
    <row r="685" spans="2:14" ht="24.75" hidden="1" customHeight="1" thickTop="1" thickBot="1">
      <c r="B685" s="61"/>
      <c r="N685" s="51"/>
    </row>
    <row r="686" spans="2:14" ht="24.75" hidden="1" customHeight="1" thickTop="1" thickBot="1">
      <c r="B686" s="61"/>
      <c r="N686" s="51"/>
    </row>
    <row r="687" spans="2:14" ht="24.75" hidden="1" customHeight="1" thickTop="1" thickBot="1">
      <c r="B687" s="61"/>
      <c r="N687" s="51"/>
    </row>
    <row r="688" spans="2:14" ht="24.75" hidden="1" customHeight="1" thickTop="1" thickBot="1">
      <c r="B688" s="61"/>
      <c r="N688" s="51"/>
    </row>
    <row r="689" spans="2:14" ht="24.75" hidden="1" customHeight="1" thickTop="1" thickBot="1">
      <c r="B689" s="61"/>
      <c r="N689" s="51"/>
    </row>
    <row r="690" spans="2:14" ht="24.75" hidden="1" customHeight="1" thickTop="1" thickBot="1">
      <c r="B690" s="61"/>
      <c r="N690" s="51"/>
    </row>
    <row r="691" spans="2:14" ht="24.75" hidden="1" customHeight="1" thickTop="1" thickBot="1">
      <c r="B691" s="61"/>
      <c r="N691" s="51"/>
    </row>
    <row r="692" spans="2:14" ht="24.75" hidden="1" customHeight="1" thickTop="1" thickBot="1">
      <c r="B692" s="61"/>
      <c r="N692" s="51"/>
    </row>
    <row r="693" spans="2:14" ht="24.75" hidden="1" customHeight="1" thickTop="1" thickBot="1">
      <c r="B693" s="61"/>
      <c r="N693" s="51"/>
    </row>
    <row r="694" spans="2:14" ht="24.75" hidden="1" customHeight="1" thickTop="1" thickBot="1">
      <c r="B694" s="61"/>
      <c r="N694" s="51"/>
    </row>
    <row r="695" spans="2:14" ht="24.75" hidden="1" customHeight="1" thickTop="1" thickBot="1">
      <c r="B695" s="61"/>
      <c r="N695" s="51"/>
    </row>
    <row r="696" spans="2:14" ht="24.75" hidden="1" customHeight="1" thickTop="1" thickBot="1">
      <c r="B696" s="61"/>
      <c r="N696" s="51"/>
    </row>
    <row r="697" spans="2:14" ht="24.75" hidden="1" customHeight="1" thickTop="1" thickBot="1">
      <c r="B697" s="61"/>
      <c r="N697" s="51"/>
    </row>
    <row r="698" spans="2:14" ht="24.75" hidden="1" customHeight="1" thickTop="1" thickBot="1">
      <c r="B698" s="61"/>
      <c r="N698" s="51"/>
    </row>
    <row r="699" spans="2:14" ht="24.75" hidden="1" customHeight="1" thickTop="1" thickBot="1">
      <c r="B699" s="61"/>
      <c r="N699" s="51"/>
    </row>
    <row r="700" spans="2:14" ht="24.75" hidden="1" customHeight="1" thickTop="1" thickBot="1">
      <c r="B700" s="61"/>
      <c r="N700" s="51"/>
    </row>
    <row r="701" spans="2:14" ht="24.75" hidden="1" customHeight="1" thickTop="1" thickBot="1">
      <c r="B701" s="61"/>
      <c r="N701" s="51"/>
    </row>
    <row r="702" spans="2:14" ht="24.75" hidden="1" customHeight="1" thickTop="1" thickBot="1">
      <c r="B702" s="61"/>
      <c r="N702" s="51"/>
    </row>
    <row r="703" spans="2:14" ht="24.75" hidden="1" customHeight="1" thickTop="1" thickBot="1">
      <c r="B703" s="61"/>
      <c r="N703" s="51"/>
    </row>
    <row r="704" spans="2:14" ht="24.75" hidden="1" customHeight="1" thickTop="1" thickBot="1">
      <c r="B704" s="61"/>
      <c r="N704" s="51"/>
    </row>
    <row r="705" spans="2:14" ht="24.75" hidden="1" customHeight="1" thickTop="1" thickBot="1">
      <c r="B705" s="61"/>
      <c r="N705" s="51"/>
    </row>
    <row r="706" spans="2:14" ht="24.75" hidden="1" customHeight="1" thickTop="1" thickBot="1">
      <c r="B706" s="61"/>
      <c r="N706" s="51"/>
    </row>
    <row r="707" spans="2:14" ht="24.75" hidden="1" customHeight="1" thickTop="1" thickBot="1">
      <c r="B707" s="61"/>
      <c r="N707" s="51"/>
    </row>
    <row r="708" spans="2:14" ht="24.75" hidden="1" customHeight="1" thickTop="1" thickBot="1">
      <c r="B708" s="61"/>
      <c r="N708" s="51"/>
    </row>
    <row r="709" spans="2:14" ht="24.75" hidden="1" customHeight="1" thickTop="1" thickBot="1">
      <c r="B709" s="61"/>
      <c r="N709" s="51"/>
    </row>
    <row r="710" spans="2:14" ht="24.75" hidden="1" customHeight="1" thickTop="1" thickBot="1">
      <c r="B710" s="61"/>
      <c r="N710" s="51"/>
    </row>
    <row r="711" spans="2:14" ht="24.75" hidden="1" customHeight="1" thickTop="1" thickBot="1">
      <c r="B711" s="61"/>
      <c r="N711" s="51"/>
    </row>
    <row r="712" spans="2:14" ht="24.75" hidden="1" customHeight="1" thickTop="1" thickBot="1">
      <c r="B712" s="61"/>
      <c r="N712" s="51"/>
    </row>
    <row r="713" spans="2:14" ht="24.75" hidden="1" customHeight="1" thickTop="1" thickBot="1">
      <c r="B713" s="61"/>
      <c r="N713" s="51"/>
    </row>
    <row r="714" spans="2:14" ht="24.75" hidden="1" customHeight="1" thickTop="1" thickBot="1">
      <c r="B714" s="61"/>
      <c r="N714" s="51"/>
    </row>
    <row r="715" spans="2:14" ht="24.75" hidden="1" customHeight="1" thickTop="1" thickBot="1">
      <c r="B715" s="61"/>
      <c r="N715" s="51"/>
    </row>
    <row r="716" spans="2:14" ht="24.75" hidden="1" customHeight="1" thickTop="1" thickBot="1">
      <c r="B716" s="61"/>
      <c r="N716" s="51"/>
    </row>
    <row r="717" spans="2:14" ht="24.75" hidden="1" customHeight="1" thickTop="1" thickBot="1">
      <c r="B717" s="61"/>
      <c r="N717" s="51"/>
    </row>
    <row r="718" spans="2:14" ht="24.75" hidden="1" customHeight="1" thickTop="1" thickBot="1">
      <c r="B718" s="61"/>
      <c r="N718" s="51"/>
    </row>
    <row r="719" spans="2:14" ht="24.75" hidden="1" customHeight="1" thickTop="1" thickBot="1">
      <c r="B719" s="61"/>
      <c r="N719" s="51"/>
    </row>
    <row r="720" spans="2:14" ht="24.75" hidden="1" customHeight="1" thickTop="1" thickBot="1">
      <c r="B720" s="61"/>
      <c r="N720" s="51"/>
    </row>
    <row r="721" spans="2:14" ht="24.75" hidden="1" customHeight="1" thickTop="1" thickBot="1">
      <c r="B721" s="61"/>
      <c r="N721" s="51"/>
    </row>
    <row r="722" spans="2:14" ht="24.75" hidden="1" customHeight="1" thickTop="1" thickBot="1">
      <c r="B722" s="61"/>
      <c r="N722" s="51"/>
    </row>
    <row r="723" spans="2:14" ht="24.75" hidden="1" customHeight="1" thickTop="1" thickBot="1">
      <c r="B723" s="61"/>
      <c r="N723" s="51"/>
    </row>
    <row r="724" spans="2:14" ht="24.75" hidden="1" customHeight="1" thickTop="1" thickBot="1">
      <c r="B724" s="61"/>
      <c r="N724" s="51"/>
    </row>
    <row r="725" spans="2:14" ht="24.75" hidden="1" customHeight="1" thickTop="1" thickBot="1">
      <c r="B725" s="61"/>
      <c r="N725" s="51"/>
    </row>
    <row r="726" spans="2:14" ht="24.75" hidden="1" customHeight="1" thickTop="1" thickBot="1">
      <c r="B726" s="61"/>
      <c r="N726" s="51"/>
    </row>
    <row r="727" spans="2:14" ht="24.75" hidden="1" customHeight="1" thickTop="1" thickBot="1">
      <c r="B727" s="61"/>
      <c r="N727" s="51"/>
    </row>
    <row r="728" spans="2:14" ht="24.75" hidden="1" customHeight="1" thickTop="1" thickBot="1">
      <c r="B728" s="61"/>
      <c r="N728" s="51"/>
    </row>
    <row r="729" spans="2:14" ht="24.75" hidden="1" customHeight="1" thickTop="1" thickBot="1">
      <c r="B729" s="61"/>
      <c r="N729" s="51"/>
    </row>
    <row r="730" spans="2:14" ht="24.75" hidden="1" customHeight="1" thickTop="1" thickBot="1">
      <c r="B730" s="61"/>
      <c r="N730" s="51"/>
    </row>
    <row r="731" spans="2:14" ht="24.75" hidden="1" customHeight="1" thickTop="1" thickBot="1">
      <c r="B731" s="61"/>
      <c r="N731" s="51"/>
    </row>
    <row r="732" spans="2:14" ht="24.75" hidden="1" customHeight="1" thickTop="1" thickBot="1">
      <c r="B732" s="61"/>
      <c r="N732" s="51"/>
    </row>
    <row r="733" spans="2:14" ht="24.75" hidden="1" customHeight="1" thickTop="1" thickBot="1">
      <c r="B733" s="61"/>
      <c r="N733" s="51"/>
    </row>
    <row r="734" spans="2:14" ht="24.75" hidden="1" customHeight="1" thickTop="1" thickBot="1">
      <c r="B734" s="61"/>
      <c r="N734" s="51"/>
    </row>
    <row r="735" spans="2:14" ht="24.75" hidden="1" customHeight="1" thickTop="1" thickBot="1">
      <c r="B735" s="61"/>
      <c r="N735" s="51"/>
    </row>
    <row r="736" spans="2:14" ht="24.75" hidden="1" customHeight="1" thickTop="1" thickBot="1">
      <c r="B736" s="61"/>
      <c r="N736" s="51"/>
    </row>
    <row r="737" spans="2:14" ht="24.75" hidden="1" customHeight="1" thickTop="1" thickBot="1">
      <c r="B737" s="61"/>
      <c r="N737" s="51"/>
    </row>
    <row r="738" spans="2:14" ht="24.75" hidden="1" customHeight="1" thickTop="1" thickBot="1">
      <c r="B738" s="61"/>
      <c r="N738" s="51"/>
    </row>
    <row r="739" spans="2:14" ht="24.75" hidden="1" customHeight="1" thickTop="1" thickBot="1">
      <c r="B739" s="61"/>
      <c r="N739" s="51"/>
    </row>
    <row r="740" spans="2:14" ht="24.75" hidden="1" customHeight="1" thickTop="1" thickBot="1">
      <c r="B740" s="61"/>
      <c r="N740" s="51"/>
    </row>
    <row r="741" spans="2:14" ht="24.75" hidden="1" customHeight="1" thickTop="1" thickBot="1">
      <c r="B741" s="61"/>
      <c r="N741" s="51"/>
    </row>
    <row r="742" spans="2:14" ht="24.75" hidden="1" customHeight="1" thickTop="1" thickBot="1">
      <c r="B742" s="61"/>
      <c r="N742" s="51"/>
    </row>
    <row r="743" spans="2:14" ht="24.75" hidden="1" customHeight="1" thickTop="1" thickBot="1">
      <c r="B743" s="61"/>
      <c r="N743" s="51"/>
    </row>
    <row r="744" spans="2:14" ht="24.75" hidden="1" customHeight="1" thickTop="1" thickBot="1">
      <c r="B744" s="61"/>
      <c r="N744" s="51"/>
    </row>
    <row r="745" spans="2:14" ht="24.75" hidden="1" customHeight="1" thickTop="1" thickBot="1">
      <c r="B745" s="61"/>
      <c r="N745" s="51"/>
    </row>
    <row r="746" spans="2:14" ht="24.75" hidden="1" customHeight="1" thickTop="1" thickBot="1">
      <c r="B746" s="61"/>
      <c r="N746" s="51"/>
    </row>
    <row r="747" spans="2:14" ht="24.75" hidden="1" customHeight="1" thickTop="1" thickBot="1">
      <c r="B747" s="61"/>
      <c r="N747" s="51"/>
    </row>
    <row r="748" spans="2:14" ht="24.75" hidden="1" customHeight="1" thickTop="1" thickBot="1">
      <c r="B748" s="61"/>
      <c r="N748" s="51"/>
    </row>
    <row r="749" spans="2:14" ht="24.75" hidden="1" customHeight="1" thickTop="1" thickBot="1">
      <c r="B749" s="61"/>
      <c r="N749" s="51"/>
    </row>
    <row r="750" spans="2:14" ht="24.75" hidden="1" customHeight="1" thickTop="1" thickBot="1">
      <c r="B750" s="61"/>
      <c r="N750" s="51"/>
    </row>
    <row r="751" spans="2:14" ht="24.75" hidden="1" customHeight="1" thickTop="1" thickBot="1">
      <c r="B751" s="61"/>
      <c r="N751" s="51"/>
    </row>
    <row r="752" spans="2:14" ht="24.75" hidden="1" customHeight="1" thickTop="1" thickBot="1">
      <c r="B752" s="61"/>
      <c r="N752" s="51"/>
    </row>
    <row r="753" spans="2:14" ht="24.75" hidden="1" customHeight="1" thickTop="1" thickBot="1">
      <c r="B753" s="61"/>
      <c r="N753" s="51"/>
    </row>
    <row r="754" spans="2:14" ht="24.75" hidden="1" customHeight="1" thickTop="1" thickBot="1">
      <c r="B754" s="61"/>
      <c r="N754" s="51"/>
    </row>
    <row r="755" spans="2:14" ht="24.75" hidden="1" customHeight="1" thickTop="1" thickBot="1">
      <c r="B755" s="61"/>
      <c r="N755" s="51"/>
    </row>
    <row r="756" spans="2:14" ht="24.75" hidden="1" customHeight="1" thickTop="1" thickBot="1">
      <c r="B756" s="61"/>
      <c r="N756" s="51"/>
    </row>
    <row r="757" spans="2:14" ht="24.75" hidden="1" customHeight="1" thickTop="1" thickBot="1">
      <c r="B757" s="61"/>
      <c r="N757" s="51"/>
    </row>
    <row r="758" spans="2:14" ht="24.75" hidden="1" customHeight="1" thickTop="1" thickBot="1">
      <c r="B758" s="61"/>
      <c r="N758" s="51"/>
    </row>
    <row r="759" spans="2:14" ht="24.75" hidden="1" customHeight="1" thickTop="1" thickBot="1">
      <c r="B759" s="61"/>
      <c r="N759" s="51"/>
    </row>
    <row r="760" spans="2:14" ht="24.75" hidden="1" customHeight="1" thickTop="1" thickBot="1">
      <c r="B760" s="61"/>
      <c r="N760" s="51"/>
    </row>
    <row r="761" spans="2:14" ht="24.75" hidden="1" customHeight="1" thickTop="1" thickBot="1">
      <c r="B761" s="61"/>
      <c r="N761" s="51"/>
    </row>
    <row r="762" spans="2:14" ht="24.75" hidden="1" customHeight="1" thickTop="1" thickBot="1">
      <c r="B762" s="61"/>
      <c r="N762" s="51"/>
    </row>
    <row r="763" spans="2:14" ht="24.75" hidden="1" customHeight="1" thickTop="1" thickBot="1">
      <c r="B763" s="61"/>
      <c r="N763" s="51"/>
    </row>
    <row r="764" spans="2:14" ht="24.75" hidden="1" customHeight="1" thickTop="1" thickBot="1">
      <c r="B764" s="61"/>
      <c r="N764" s="51"/>
    </row>
    <row r="765" spans="2:14" ht="24.75" hidden="1" customHeight="1" thickTop="1" thickBot="1">
      <c r="B765" s="61"/>
      <c r="N765" s="51"/>
    </row>
    <row r="766" spans="2:14" ht="24.75" hidden="1" customHeight="1" thickTop="1" thickBot="1">
      <c r="B766" s="61"/>
      <c r="N766" s="51"/>
    </row>
    <row r="767" spans="2:14" ht="24.75" hidden="1" customHeight="1" thickTop="1" thickBot="1">
      <c r="B767" s="61"/>
      <c r="N767" s="51"/>
    </row>
    <row r="768" spans="2:14" ht="24.75" hidden="1" customHeight="1" thickTop="1" thickBot="1">
      <c r="B768" s="61"/>
      <c r="N768" s="51"/>
    </row>
    <row r="769" spans="2:14" ht="24.75" hidden="1" customHeight="1" thickTop="1" thickBot="1">
      <c r="B769" s="61"/>
      <c r="N769" s="51"/>
    </row>
    <row r="770" spans="2:14" ht="24.75" hidden="1" customHeight="1" thickTop="1" thickBot="1">
      <c r="B770" s="61"/>
      <c r="N770" s="51"/>
    </row>
    <row r="771" spans="2:14" ht="24.75" hidden="1" customHeight="1" thickTop="1" thickBot="1">
      <c r="B771" s="61"/>
      <c r="N771" s="51"/>
    </row>
    <row r="772" spans="2:14" ht="24.75" hidden="1" customHeight="1" thickTop="1" thickBot="1">
      <c r="B772" s="61"/>
      <c r="N772" s="51"/>
    </row>
    <row r="773" spans="2:14" ht="24.75" hidden="1" customHeight="1" thickTop="1" thickBot="1">
      <c r="B773" s="61"/>
      <c r="N773" s="51"/>
    </row>
    <row r="774" spans="2:14" ht="24.75" hidden="1" customHeight="1" thickTop="1" thickBot="1">
      <c r="B774" s="61"/>
      <c r="N774" s="51"/>
    </row>
    <row r="775" spans="2:14" ht="24.75" hidden="1" customHeight="1" thickTop="1" thickBot="1">
      <c r="B775" s="61"/>
      <c r="N775" s="51"/>
    </row>
    <row r="776" spans="2:14" ht="24.75" hidden="1" customHeight="1" thickTop="1" thickBot="1">
      <c r="B776" s="61"/>
      <c r="N776" s="51"/>
    </row>
    <row r="777" spans="2:14" ht="24.75" hidden="1" customHeight="1" thickTop="1" thickBot="1">
      <c r="B777" s="61"/>
      <c r="N777" s="51"/>
    </row>
    <row r="778" spans="2:14" ht="24.75" hidden="1" customHeight="1" thickTop="1" thickBot="1">
      <c r="B778" s="61"/>
      <c r="N778" s="51"/>
    </row>
    <row r="779" spans="2:14" ht="24.75" hidden="1" customHeight="1" thickTop="1" thickBot="1">
      <c r="B779" s="61"/>
      <c r="N779" s="51"/>
    </row>
    <row r="780" spans="2:14" ht="24.75" hidden="1" customHeight="1" thickTop="1" thickBot="1">
      <c r="B780" s="61"/>
      <c r="N780" s="51"/>
    </row>
    <row r="781" spans="2:14" ht="24.75" hidden="1" customHeight="1" thickTop="1" thickBot="1">
      <c r="B781" s="61"/>
      <c r="N781" s="51"/>
    </row>
    <row r="782" spans="2:14" ht="24.75" hidden="1" customHeight="1" thickTop="1" thickBot="1">
      <c r="B782" s="61"/>
      <c r="N782" s="51"/>
    </row>
    <row r="783" spans="2:14" ht="24.75" hidden="1" customHeight="1" thickTop="1" thickBot="1">
      <c r="B783" s="61"/>
      <c r="N783" s="51"/>
    </row>
    <row r="784" spans="2:14" ht="24.75" hidden="1" customHeight="1" thickTop="1" thickBot="1">
      <c r="B784" s="61"/>
      <c r="N784" s="51"/>
    </row>
    <row r="785" spans="2:14" ht="24.75" hidden="1" customHeight="1" thickTop="1" thickBot="1">
      <c r="B785" s="61"/>
      <c r="N785" s="51"/>
    </row>
    <row r="786" spans="2:14" ht="24.75" hidden="1" customHeight="1" thickTop="1" thickBot="1">
      <c r="B786" s="61"/>
      <c r="N786" s="51"/>
    </row>
    <row r="787" spans="2:14" ht="24.75" hidden="1" customHeight="1" thickTop="1" thickBot="1">
      <c r="B787" s="61"/>
      <c r="N787" s="51"/>
    </row>
    <row r="788" spans="2:14" ht="24.75" hidden="1" customHeight="1" thickTop="1" thickBot="1">
      <c r="B788" s="61"/>
      <c r="N788" s="51"/>
    </row>
    <row r="789" spans="2:14" ht="24.75" hidden="1" customHeight="1" thickTop="1" thickBot="1">
      <c r="B789" s="61"/>
      <c r="N789" s="51"/>
    </row>
    <row r="790" spans="2:14" ht="24.75" hidden="1" customHeight="1" thickTop="1" thickBot="1">
      <c r="B790" s="61"/>
      <c r="N790" s="51"/>
    </row>
    <row r="791" spans="2:14" ht="24.75" hidden="1" customHeight="1" thickTop="1" thickBot="1">
      <c r="B791" s="61"/>
      <c r="N791" s="51"/>
    </row>
    <row r="792" spans="2:14" ht="24.75" hidden="1" customHeight="1" thickTop="1" thickBot="1">
      <c r="B792" s="61"/>
      <c r="N792" s="51"/>
    </row>
    <row r="793" spans="2:14" ht="24.75" hidden="1" customHeight="1" thickTop="1" thickBot="1">
      <c r="B793" s="61"/>
      <c r="N793" s="51"/>
    </row>
    <row r="794" spans="2:14" ht="24.75" hidden="1" customHeight="1" thickTop="1" thickBot="1">
      <c r="B794" s="61"/>
      <c r="N794" s="51"/>
    </row>
    <row r="795" spans="2:14" ht="24.75" hidden="1" customHeight="1" thickTop="1" thickBot="1">
      <c r="B795" s="61"/>
      <c r="N795" s="51"/>
    </row>
    <row r="796" spans="2:14" ht="24.75" hidden="1" customHeight="1" thickTop="1" thickBot="1">
      <c r="B796" s="61"/>
      <c r="N796" s="51"/>
    </row>
    <row r="797" spans="2:14" ht="24.75" hidden="1" customHeight="1" thickTop="1" thickBot="1">
      <c r="B797" s="61"/>
      <c r="N797" s="51"/>
    </row>
    <row r="798" spans="2:14" ht="24.75" hidden="1" customHeight="1" thickTop="1" thickBot="1">
      <c r="B798" s="61"/>
      <c r="N798" s="51"/>
    </row>
    <row r="799" spans="2:14" ht="24.75" hidden="1" customHeight="1" thickTop="1" thickBot="1">
      <c r="B799" s="61"/>
      <c r="N799" s="51"/>
    </row>
    <row r="800" spans="2:14" ht="24.75" hidden="1" customHeight="1" thickTop="1" thickBot="1">
      <c r="B800" s="61"/>
      <c r="N800" s="51"/>
    </row>
    <row r="801" spans="2:14" ht="24.75" hidden="1" customHeight="1" thickTop="1" thickBot="1">
      <c r="B801" s="61"/>
      <c r="N801" s="51"/>
    </row>
    <row r="802" spans="2:14" ht="24.75" hidden="1" customHeight="1" thickTop="1" thickBot="1">
      <c r="B802" s="61"/>
      <c r="N802" s="51"/>
    </row>
    <row r="803" spans="2:14" ht="24.75" hidden="1" customHeight="1" thickTop="1" thickBot="1">
      <c r="B803" s="61"/>
      <c r="N803" s="51"/>
    </row>
    <row r="804" spans="2:14" ht="24.75" hidden="1" customHeight="1" thickTop="1" thickBot="1">
      <c r="B804" s="61"/>
      <c r="N804" s="51"/>
    </row>
    <row r="805" spans="2:14" ht="24.75" hidden="1" customHeight="1" thickTop="1" thickBot="1">
      <c r="B805" s="61"/>
      <c r="N805" s="51"/>
    </row>
    <row r="806" spans="2:14" ht="24.75" hidden="1" customHeight="1" thickTop="1" thickBot="1">
      <c r="B806" s="61"/>
      <c r="N806" s="51"/>
    </row>
    <row r="807" spans="2:14" ht="24.75" hidden="1" customHeight="1" thickTop="1" thickBot="1">
      <c r="B807" s="61"/>
      <c r="N807" s="51"/>
    </row>
    <row r="808" spans="2:14" ht="24.75" hidden="1" customHeight="1" thickTop="1" thickBot="1">
      <c r="B808" s="61"/>
      <c r="N808" s="51"/>
    </row>
    <row r="809" spans="2:14" ht="24.75" hidden="1" customHeight="1" thickTop="1" thickBot="1">
      <c r="B809" s="61"/>
      <c r="N809" s="51"/>
    </row>
    <row r="810" spans="2:14" ht="24.75" hidden="1" customHeight="1" thickTop="1" thickBot="1">
      <c r="B810" s="61"/>
      <c r="N810" s="51"/>
    </row>
    <row r="811" spans="2:14" ht="24.75" hidden="1" customHeight="1" thickTop="1" thickBot="1">
      <c r="B811" s="61"/>
      <c r="N811" s="51"/>
    </row>
    <row r="812" spans="2:14" ht="24.75" hidden="1" customHeight="1" thickTop="1" thickBot="1">
      <c r="B812" s="61"/>
      <c r="N812" s="51"/>
    </row>
    <row r="813" spans="2:14" ht="24.75" hidden="1" customHeight="1" thickTop="1" thickBot="1">
      <c r="B813" s="61"/>
      <c r="N813" s="51"/>
    </row>
    <row r="814" spans="2:14" ht="24.75" hidden="1" customHeight="1" thickTop="1" thickBot="1">
      <c r="B814" s="61"/>
      <c r="N814" s="51"/>
    </row>
    <row r="815" spans="2:14" ht="24.75" hidden="1" customHeight="1" thickTop="1" thickBot="1">
      <c r="B815" s="61"/>
      <c r="N815" s="51"/>
    </row>
    <row r="816" spans="2:14" ht="24.75" hidden="1" customHeight="1" thickTop="1" thickBot="1">
      <c r="B816" s="61"/>
      <c r="N816" s="51"/>
    </row>
    <row r="817" spans="2:14" ht="24.75" hidden="1" customHeight="1" thickTop="1" thickBot="1">
      <c r="B817" s="61"/>
      <c r="N817" s="51"/>
    </row>
    <row r="818" spans="2:14" ht="24.75" hidden="1" customHeight="1" thickTop="1" thickBot="1">
      <c r="B818" s="61"/>
      <c r="N818" s="51"/>
    </row>
    <row r="819" spans="2:14" ht="24.75" hidden="1" customHeight="1" thickTop="1" thickBot="1">
      <c r="B819" s="61"/>
      <c r="N819" s="51"/>
    </row>
    <row r="820" spans="2:14" ht="24.75" hidden="1" customHeight="1" thickTop="1" thickBot="1">
      <c r="B820" s="61"/>
      <c r="N820" s="51"/>
    </row>
    <row r="821" spans="2:14" ht="24.75" hidden="1" customHeight="1" thickTop="1" thickBot="1">
      <c r="B821" s="61"/>
      <c r="N821" s="51"/>
    </row>
    <row r="822" spans="2:14" ht="24.75" hidden="1" customHeight="1" thickTop="1" thickBot="1">
      <c r="B822" s="61"/>
      <c r="N822" s="51"/>
    </row>
    <row r="823" spans="2:14" ht="24.75" hidden="1" customHeight="1" thickTop="1" thickBot="1">
      <c r="B823" s="61"/>
      <c r="N823" s="51"/>
    </row>
    <row r="824" spans="2:14" ht="24.75" hidden="1" customHeight="1" thickTop="1" thickBot="1">
      <c r="B824" s="61"/>
      <c r="N824" s="51"/>
    </row>
    <row r="825" spans="2:14" ht="24.75" hidden="1" customHeight="1" thickTop="1" thickBot="1">
      <c r="B825" s="61"/>
      <c r="N825" s="51"/>
    </row>
    <row r="826" spans="2:14" ht="24.75" hidden="1" customHeight="1" thickTop="1" thickBot="1">
      <c r="B826" s="61"/>
      <c r="N826" s="51"/>
    </row>
    <row r="827" spans="2:14" ht="24.75" hidden="1" customHeight="1" thickTop="1" thickBot="1">
      <c r="B827" s="61"/>
      <c r="N827" s="51"/>
    </row>
    <row r="828" spans="2:14" ht="24.75" hidden="1" customHeight="1" thickTop="1" thickBot="1">
      <c r="B828" s="61"/>
      <c r="N828" s="51"/>
    </row>
    <row r="829" spans="2:14" ht="24.75" hidden="1" customHeight="1" thickTop="1" thickBot="1">
      <c r="B829" s="61"/>
      <c r="N829" s="51"/>
    </row>
    <row r="830" spans="2:14" ht="24.75" hidden="1" customHeight="1" thickTop="1" thickBot="1">
      <c r="B830" s="61"/>
      <c r="N830" s="51"/>
    </row>
    <row r="831" spans="2:14" ht="24.75" hidden="1" customHeight="1" thickTop="1" thickBot="1">
      <c r="B831" s="61"/>
      <c r="N831" s="51"/>
    </row>
    <row r="832" spans="2:14" ht="24.75" hidden="1" customHeight="1" thickTop="1" thickBot="1">
      <c r="B832" s="61"/>
      <c r="N832" s="51"/>
    </row>
    <row r="833" spans="2:14" ht="24.75" hidden="1" customHeight="1" thickTop="1" thickBot="1">
      <c r="B833" s="61"/>
      <c r="N833" s="51"/>
    </row>
    <row r="834" spans="2:14" ht="24.75" hidden="1" customHeight="1" thickTop="1" thickBot="1">
      <c r="B834" s="61"/>
      <c r="N834" s="51"/>
    </row>
    <row r="835" spans="2:14" ht="24.75" hidden="1" customHeight="1" thickTop="1" thickBot="1">
      <c r="B835" s="61"/>
      <c r="N835" s="51"/>
    </row>
    <row r="836" spans="2:14" ht="24.75" hidden="1" customHeight="1" thickTop="1" thickBot="1">
      <c r="B836" s="61"/>
      <c r="N836" s="51"/>
    </row>
    <row r="837" spans="2:14" ht="24.75" hidden="1" customHeight="1" thickTop="1" thickBot="1">
      <c r="B837" s="61"/>
      <c r="N837" s="51"/>
    </row>
    <row r="838" spans="2:14" ht="24.75" hidden="1" customHeight="1" thickTop="1" thickBot="1">
      <c r="B838" s="61"/>
      <c r="N838" s="51"/>
    </row>
    <row r="839" spans="2:14" ht="24.75" hidden="1" customHeight="1" thickTop="1" thickBot="1">
      <c r="B839" s="61"/>
      <c r="N839" s="51"/>
    </row>
    <row r="840" spans="2:14" ht="24.75" hidden="1" customHeight="1" thickTop="1" thickBot="1">
      <c r="B840" s="61"/>
      <c r="N840" s="51"/>
    </row>
    <row r="841" spans="2:14" ht="24.75" hidden="1" customHeight="1" thickTop="1" thickBot="1">
      <c r="B841" s="61"/>
      <c r="N841" s="51"/>
    </row>
    <row r="842" spans="2:14" ht="24.75" hidden="1" customHeight="1" thickTop="1" thickBot="1">
      <c r="B842" s="61"/>
      <c r="N842" s="51"/>
    </row>
    <row r="843" spans="2:14" ht="24.75" hidden="1" customHeight="1" thickTop="1" thickBot="1">
      <c r="B843" s="61"/>
      <c r="N843" s="51"/>
    </row>
    <row r="844" spans="2:14" ht="24.75" hidden="1" customHeight="1" thickTop="1" thickBot="1">
      <c r="B844" s="61"/>
      <c r="N844" s="51"/>
    </row>
    <row r="845" spans="2:14" ht="24.75" hidden="1" customHeight="1" thickTop="1" thickBot="1">
      <c r="B845" s="61"/>
      <c r="N845" s="51"/>
    </row>
    <row r="846" spans="2:14" ht="24.75" hidden="1" customHeight="1" thickTop="1" thickBot="1">
      <c r="B846" s="61"/>
      <c r="N846" s="51"/>
    </row>
    <row r="847" spans="2:14" ht="24.75" hidden="1" customHeight="1" thickTop="1" thickBot="1">
      <c r="B847" s="61"/>
      <c r="N847" s="51"/>
    </row>
    <row r="848" spans="2:14" ht="24.75" hidden="1" customHeight="1" thickTop="1" thickBot="1">
      <c r="B848" s="61"/>
      <c r="N848" s="51"/>
    </row>
    <row r="849" spans="2:14" ht="24.75" hidden="1" customHeight="1" thickTop="1" thickBot="1">
      <c r="B849" s="61"/>
      <c r="N849" s="51"/>
    </row>
    <row r="850" spans="2:14" ht="24.75" hidden="1" customHeight="1" thickTop="1" thickBot="1">
      <c r="B850" s="61"/>
      <c r="N850" s="51"/>
    </row>
    <row r="851" spans="2:14" ht="24.75" hidden="1" customHeight="1" thickTop="1" thickBot="1">
      <c r="B851" s="61"/>
      <c r="N851" s="51"/>
    </row>
    <row r="852" spans="2:14" ht="24.75" hidden="1" customHeight="1" thickTop="1" thickBot="1">
      <c r="B852" s="61"/>
      <c r="N852" s="51"/>
    </row>
    <row r="853" spans="2:14" ht="24.75" hidden="1" customHeight="1" thickTop="1" thickBot="1">
      <c r="B853" s="61"/>
      <c r="N853" s="51"/>
    </row>
    <row r="854" spans="2:14" ht="24.75" hidden="1" customHeight="1" thickTop="1" thickBot="1">
      <c r="B854" s="61"/>
      <c r="N854" s="51"/>
    </row>
    <row r="855" spans="2:14" ht="24.75" hidden="1" customHeight="1" thickTop="1" thickBot="1">
      <c r="B855" s="61"/>
      <c r="N855" s="51"/>
    </row>
    <row r="856" spans="2:14" ht="24.75" hidden="1" customHeight="1" thickTop="1" thickBot="1">
      <c r="B856" s="61"/>
      <c r="N856" s="51"/>
    </row>
    <row r="857" spans="2:14" ht="24.75" hidden="1" customHeight="1" thickTop="1" thickBot="1">
      <c r="B857" s="61"/>
      <c r="N857" s="51"/>
    </row>
    <row r="858" spans="2:14" ht="24.75" hidden="1" customHeight="1" thickTop="1" thickBot="1">
      <c r="B858" s="61"/>
      <c r="N858" s="51"/>
    </row>
    <row r="859" spans="2:14" ht="24.75" hidden="1" customHeight="1" thickTop="1" thickBot="1">
      <c r="B859" s="61"/>
      <c r="N859" s="51"/>
    </row>
    <row r="860" spans="2:14" ht="24.75" hidden="1" customHeight="1" thickTop="1" thickBot="1">
      <c r="B860" s="61"/>
      <c r="N860" s="51"/>
    </row>
    <row r="861" spans="2:14" ht="24.75" hidden="1" customHeight="1" thickTop="1" thickBot="1">
      <c r="B861" s="61"/>
      <c r="N861" s="51"/>
    </row>
    <row r="862" spans="2:14" ht="24.75" hidden="1" customHeight="1" thickTop="1" thickBot="1">
      <c r="B862" s="61"/>
      <c r="N862" s="51"/>
    </row>
    <row r="863" spans="2:14" ht="24.75" hidden="1" customHeight="1" thickTop="1" thickBot="1">
      <c r="B863" s="61"/>
      <c r="N863" s="51"/>
    </row>
    <row r="864" spans="2:14" ht="24.75" hidden="1" customHeight="1" thickTop="1" thickBot="1">
      <c r="B864" s="61"/>
      <c r="N864" s="51"/>
    </row>
    <row r="865" spans="2:14" ht="24.75" hidden="1" customHeight="1" thickTop="1" thickBot="1">
      <c r="B865" s="61"/>
      <c r="N865" s="51"/>
    </row>
    <row r="866" spans="2:14" ht="24.75" hidden="1" customHeight="1" thickTop="1" thickBot="1">
      <c r="B866" s="61"/>
      <c r="N866" s="51"/>
    </row>
    <row r="867" spans="2:14" ht="24.75" hidden="1" customHeight="1" thickTop="1" thickBot="1">
      <c r="B867" s="61"/>
      <c r="N867" s="51"/>
    </row>
    <row r="868" spans="2:14" ht="24.75" hidden="1" customHeight="1" thickTop="1" thickBot="1">
      <c r="B868" s="61"/>
      <c r="N868" s="51"/>
    </row>
    <row r="869" spans="2:14" ht="24.75" hidden="1" customHeight="1" thickTop="1" thickBot="1">
      <c r="B869" s="61"/>
      <c r="N869" s="51"/>
    </row>
    <row r="870" spans="2:14" ht="24.75" hidden="1" customHeight="1" thickTop="1" thickBot="1">
      <c r="B870" s="61"/>
      <c r="N870" s="51"/>
    </row>
    <row r="871" spans="2:14" ht="24.75" hidden="1" customHeight="1" thickTop="1" thickBot="1">
      <c r="B871" s="61"/>
      <c r="N871" s="51"/>
    </row>
    <row r="872" spans="2:14" ht="24.75" hidden="1" customHeight="1" thickTop="1" thickBot="1">
      <c r="B872" s="61"/>
      <c r="N872" s="51"/>
    </row>
    <row r="873" spans="2:14" ht="24.75" hidden="1" customHeight="1" thickTop="1" thickBot="1">
      <c r="B873" s="61"/>
      <c r="N873" s="51"/>
    </row>
    <row r="874" spans="2:14" ht="24.75" hidden="1" customHeight="1" thickTop="1" thickBot="1">
      <c r="B874" s="61"/>
      <c r="N874" s="51"/>
    </row>
    <row r="875" spans="2:14" ht="24.75" hidden="1" customHeight="1" thickTop="1" thickBot="1">
      <c r="B875" s="61"/>
      <c r="N875" s="51"/>
    </row>
    <row r="876" spans="2:14" ht="24.75" hidden="1" customHeight="1" thickTop="1" thickBot="1">
      <c r="B876" s="61"/>
      <c r="N876" s="51"/>
    </row>
    <row r="877" spans="2:14" ht="24.75" hidden="1" customHeight="1" thickTop="1" thickBot="1">
      <c r="B877" s="61"/>
      <c r="N877" s="51"/>
    </row>
    <row r="878" spans="2:14" ht="24.75" hidden="1" customHeight="1" thickTop="1" thickBot="1">
      <c r="B878" s="61"/>
      <c r="N878" s="51"/>
    </row>
    <row r="879" spans="2:14" ht="24.75" hidden="1" customHeight="1" thickTop="1" thickBot="1">
      <c r="B879" s="61"/>
      <c r="N879" s="51"/>
    </row>
    <row r="880" spans="2:14" ht="24.75" hidden="1" customHeight="1" thickTop="1" thickBot="1">
      <c r="B880" s="61"/>
      <c r="N880" s="51"/>
    </row>
    <row r="881" spans="2:14" ht="24.75" hidden="1" customHeight="1" thickTop="1" thickBot="1">
      <c r="B881" s="61"/>
      <c r="N881" s="51"/>
    </row>
    <row r="882" spans="2:14" ht="24.75" hidden="1" customHeight="1" thickTop="1" thickBot="1">
      <c r="B882" s="61"/>
      <c r="N882" s="51"/>
    </row>
    <row r="883" spans="2:14" ht="24.75" hidden="1" customHeight="1" thickTop="1" thickBot="1">
      <c r="B883" s="61"/>
      <c r="N883" s="51"/>
    </row>
    <row r="884" spans="2:14" ht="24.75" hidden="1" customHeight="1" thickTop="1" thickBot="1">
      <c r="B884" s="61"/>
      <c r="N884" s="51"/>
    </row>
    <row r="885" spans="2:14" ht="24.75" hidden="1" customHeight="1" thickTop="1" thickBot="1">
      <c r="B885" s="61"/>
      <c r="N885" s="51"/>
    </row>
    <row r="886" spans="2:14" ht="24.75" hidden="1" customHeight="1" thickTop="1" thickBot="1">
      <c r="B886" s="61"/>
      <c r="N886" s="51"/>
    </row>
    <row r="887" spans="2:14" ht="24.75" hidden="1" customHeight="1" thickTop="1" thickBot="1">
      <c r="B887" s="61"/>
      <c r="N887" s="51"/>
    </row>
    <row r="888" spans="2:14" ht="24.75" hidden="1" customHeight="1" thickTop="1" thickBot="1">
      <c r="B888" s="61"/>
      <c r="N888" s="51"/>
    </row>
    <row r="889" spans="2:14" ht="24.75" hidden="1" customHeight="1" thickTop="1" thickBot="1">
      <c r="B889" s="61"/>
      <c r="N889" s="51"/>
    </row>
    <row r="890" spans="2:14" ht="24.75" hidden="1" customHeight="1" thickTop="1" thickBot="1">
      <c r="B890" s="61"/>
      <c r="N890" s="51"/>
    </row>
    <row r="891" spans="2:14" ht="24.75" hidden="1" customHeight="1" thickTop="1" thickBot="1">
      <c r="B891" s="61"/>
      <c r="N891" s="51"/>
    </row>
    <row r="892" spans="2:14" ht="24.75" hidden="1" customHeight="1" thickTop="1" thickBot="1">
      <c r="B892" s="61"/>
      <c r="N892" s="51"/>
    </row>
    <row r="893" spans="2:14" ht="24.75" hidden="1" customHeight="1" thickTop="1" thickBot="1">
      <c r="B893" s="61"/>
      <c r="N893" s="51"/>
    </row>
    <row r="894" spans="2:14" ht="24.75" hidden="1" customHeight="1" thickTop="1" thickBot="1">
      <c r="B894" s="61"/>
      <c r="N894" s="51"/>
    </row>
    <row r="895" spans="2:14" ht="24.75" hidden="1" customHeight="1" thickTop="1" thickBot="1">
      <c r="B895" s="61"/>
      <c r="N895" s="51"/>
    </row>
    <row r="896" spans="2:14" ht="24.75" hidden="1" customHeight="1" thickTop="1" thickBot="1">
      <c r="B896" s="61"/>
      <c r="N896" s="51"/>
    </row>
    <row r="897" spans="2:14" ht="24.75" hidden="1" customHeight="1" thickTop="1" thickBot="1">
      <c r="B897" s="61"/>
      <c r="N897" s="51"/>
    </row>
    <row r="898" spans="2:14" ht="24.75" hidden="1" customHeight="1" thickTop="1" thickBot="1">
      <c r="B898" s="61"/>
      <c r="N898" s="51"/>
    </row>
    <row r="899" spans="2:14" ht="24.75" hidden="1" customHeight="1" thickTop="1" thickBot="1">
      <c r="B899" s="61"/>
      <c r="N899" s="51"/>
    </row>
    <row r="900" spans="2:14" ht="24.75" hidden="1" customHeight="1" thickTop="1" thickBot="1">
      <c r="B900" s="61"/>
      <c r="N900" s="51"/>
    </row>
    <row r="901" spans="2:14" ht="24.75" hidden="1" customHeight="1" thickTop="1" thickBot="1">
      <c r="B901" s="61"/>
      <c r="N901" s="51"/>
    </row>
    <row r="902" spans="2:14" ht="24.75" hidden="1" customHeight="1" thickTop="1" thickBot="1">
      <c r="B902" s="61"/>
      <c r="N902" s="51"/>
    </row>
    <row r="903" spans="2:14" ht="24.75" hidden="1" customHeight="1" thickTop="1" thickBot="1">
      <c r="B903" s="61"/>
      <c r="N903" s="51"/>
    </row>
    <row r="904" spans="2:14" ht="24.75" hidden="1" customHeight="1" thickTop="1" thickBot="1">
      <c r="B904" s="61"/>
      <c r="N904" s="51"/>
    </row>
    <row r="905" spans="2:14" ht="24.75" hidden="1" customHeight="1" thickTop="1" thickBot="1">
      <c r="B905" s="61"/>
      <c r="N905" s="51"/>
    </row>
    <row r="906" spans="2:14" ht="24.75" hidden="1" customHeight="1" thickTop="1" thickBot="1">
      <c r="B906" s="61"/>
      <c r="N906" s="51"/>
    </row>
    <row r="907" spans="2:14" ht="24.75" hidden="1" customHeight="1" thickTop="1" thickBot="1">
      <c r="B907" s="61"/>
      <c r="N907" s="51"/>
    </row>
    <row r="908" spans="2:14" ht="24.75" hidden="1" customHeight="1" thickTop="1" thickBot="1">
      <c r="B908" s="61"/>
      <c r="N908" s="51"/>
    </row>
    <row r="909" spans="2:14" ht="24.75" hidden="1" customHeight="1" thickTop="1" thickBot="1">
      <c r="B909" s="61"/>
      <c r="N909" s="51"/>
    </row>
    <row r="910" spans="2:14" ht="24.75" hidden="1" customHeight="1" thickTop="1" thickBot="1">
      <c r="B910" s="61"/>
      <c r="N910" s="51"/>
    </row>
    <row r="911" spans="2:14" ht="24.75" hidden="1" customHeight="1" thickTop="1" thickBot="1">
      <c r="B911" s="61"/>
      <c r="N911" s="51"/>
    </row>
    <row r="912" spans="2:14" ht="24.75" hidden="1" customHeight="1" thickTop="1" thickBot="1">
      <c r="B912" s="61"/>
      <c r="N912" s="51"/>
    </row>
    <row r="913" spans="2:14" ht="24.75" hidden="1" customHeight="1" thickTop="1" thickBot="1">
      <c r="B913" s="61"/>
      <c r="N913" s="51"/>
    </row>
    <row r="914" spans="2:14" ht="24.75" hidden="1" customHeight="1" thickTop="1" thickBot="1">
      <c r="B914" s="61"/>
      <c r="N914" s="51"/>
    </row>
    <row r="915" spans="2:14" ht="24.75" hidden="1" customHeight="1" thickTop="1" thickBot="1">
      <c r="B915" s="61"/>
      <c r="N915" s="51"/>
    </row>
    <row r="916" spans="2:14" ht="24.75" hidden="1" customHeight="1" thickTop="1" thickBot="1">
      <c r="B916" s="61"/>
      <c r="N916" s="51"/>
    </row>
    <row r="917" spans="2:14" ht="24.75" hidden="1" customHeight="1" thickTop="1" thickBot="1">
      <c r="B917" s="61"/>
      <c r="N917" s="51"/>
    </row>
    <row r="918" spans="2:14" ht="24.75" hidden="1" customHeight="1" thickTop="1" thickBot="1">
      <c r="B918" s="61"/>
      <c r="N918" s="51"/>
    </row>
    <row r="919" spans="2:14" ht="24.75" hidden="1" customHeight="1" thickTop="1" thickBot="1">
      <c r="B919" s="61"/>
      <c r="N919" s="51"/>
    </row>
    <row r="920" spans="2:14" ht="24.75" hidden="1" customHeight="1" thickTop="1" thickBot="1">
      <c r="B920" s="61"/>
      <c r="N920" s="51"/>
    </row>
    <row r="921" spans="2:14" ht="24.75" hidden="1" customHeight="1" thickTop="1" thickBot="1">
      <c r="B921" s="61"/>
      <c r="N921" s="51"/>
    </row>
    <row r="922" spans="2:14" ht="24.75" hidden="1" customHeight="1" thickTop="1" thickBot="1">
      <c r="B922" s="61"/>
      <c r="N922" s="51"/>
    </row>
    <row r="923" spans="2:14" ht="24.75" hidden="1" customHeight="1" thickTop="1" thickBot="1">
      <c r="B923" s="61"/>
      <c r="N923" s="51"/>
    </row>
    <row r="924" spans="2:14" ht="24.75" hidden="1" customHeight="1" thickTop="1" thickBot="1">
      <c r="B924" s="61"/>
      <c r="N924" s="51"/>
    </row>
    <row r="925" spans="2:14" ht="24.75" hidden="1" customHeight="1" thickTop="1" thickBot="1">
      <c r="B925" s="61"/>
      <c r="N925" s="51"/>
    </row>
    <row r="926" spans="2:14" ht="24.75" hidden="1" customHeight="1" thickTop="1" thickBot="1">
      <c r="B926" s="61"/>
      <c r="N926" s="51"/>
    </row>
    <row r="927" spans="2:14" ht="24.75" hidden="1" customHeight="1" thickTop="1" thickBot="1">
      <c r="B927" s="61"/>
      <c r="N927" s="51"/>
    </row>
    <row r="928" spans="2:14" ht="24.75" hidden="1" customHeight="1" thickTop="1" thickBot="1">
      <c r="B928" s="61"/>
      <c r="N928" s="51"/>
    </row>
    <row r="929" spans="2:14" ht="24.75" hidden="1" customHeight="1" thickTop="1" thickBot="1">
      <c r="B929" s="61"/>
      <c r="N929" s="51"/>
    </row>
    <row r="930" spans="2:14" ht="0" hidden="1" customHeight="1"/>
    <row r="931" spans="2:14" ht="0" hidden="1" customHeight="1"/>
    <row r="932" spans="2:14" ht="0" hidden="1" customHeight="1"/>
    <row r="933" spans="2:14" ht="0" hidden="1" customHeight="1"/>
    <row r="934" spans="2:14" ht="0" hidden="1" customHeight="1"/>
    <row r="935" spans="2:14" ht="0" hidden="1" customHeight="1"/>
    <row r="936" spans="2:14" ht="0" hidden="1" customHeight="1"/>
    <row r="937" spans="2:14" ht="0" hidden="1" customHeight="1"/>
    <row r="938" spans="2:14" ht="0" hidden="1" customHeight="1"/>
    <row r="939" spans="2:14" ht="0" hidden="1" customHeight="1"/>
    <row r="940" spans="2:14" ht="0" hidden="1" customHeight="1"/>
    <row r="941" spans="2:14" ht="0" hidden="1" customHeight="1"/>
    <row r="942" spans="2:14" ht="0" hidden="1" customHeight="1"/>
    <row r="943" spans="2:14" ht="0" hidden="1" customHeight="1"/>
    <row r="944" spans="2:14" ht="0" hidden="1" customHeight="1"/>
    <row r="945" ht="0" hidden="1" customHeight="1"/>
    <row r="946" ht="0" hidden="1" customHeight="1"/>
    <row r="947" ht="0" hidden="1" customHeight="1"/>
    <row r="948" ht="0" hidden="1" customHeight="1"/>
    <row r="949" ht="0" hidden="1" customHeight="1"/>
    <row r="950" ht="0" hidden="1" customHeight="1"/>
    <row r="951" ht="0" hidden="1" customHeight="1"/>
    <row r="952" ht="0" hidden="1" customHeight="1"/>
    <row r="953" ht="0" hidden="1" customHeight="1"/>
    <row r="954" ht="0" hidden="1" customHeight="1"/>
    <row r="955" ht="0" hidden="1" customHeight="1"/>
    <row r="956" ht="0" hidden="1" customHeight="1"/>
    <row r="957" ht="0" hidden="1" customHeight="1"/>
    <row r="958" ht="0" hidden="1" customHeight="1"/>
    <row r="959" ht="0" hidden="1" customHeight="1"/>
    <row r="960" ht="0" hidden="1" customHeight="1"/>
    <row r="961" ht="0" hidden="1" customHeight="1"/>
    <row r="962" ht="0" hidden="1" customHeight="1"/>
    <row r="963" ht="0" hidden="1" customHeight="1"/>
    <row r="964" ht="0" hidden="1" customHeight="1"/>
    <row r="965" ht="0" hidden="1" customHeight="1"/>
    <row r="966" ht="0" hidden="1" customHeight="1"/>
    <row r="967" ht="0" hidden="1" customHeight="1"/>
    <row r="968" ht="0" hidden="1" customHeight="1"/>
    <row r="969" ht="0" hidden="1" customHeight="1"/>
    <row r="970" ht="0" hidden="1" customHeight="1"/>
    <row r="971" ht="0" hidden="1" customHeight="1"/>
    <row r="972" ht="0" hidden="1" customHeight="1"/>
    <row r="973" ht="0" hidden="1" customHeight="1"/>
    <row r="974" ht="0" hidden="1" customHeight="1"/>
    <row r="975" ht="0" hidden="1" customHeight="1"/>
    <row r="976" ht="0" hidden="1" customHeight="1"/>
    <row r="977" ht="0" hidden="1" customHeight="1"/>
    <row r="978" ht="0" hidden="1" customHeight="1"/>
    <row r="979" ht="0" hidden="1" customHeight="1"/>
    <row r="980" ht="0" hidden="1" customHeight="1"/>
    <row r="981" ht="0" hidden="1" customHeight="1"/>
    <row r="982" ht="0" hidden="1" customHeight="1"/>
    <row r="983" ht="0" hidden="1" customHeight="1"/>
    <row r="984" ht="0" hidden="1" customHeight="1"/>
    <row r="985" ht="0" hidden="1" customHeight="1"/>
    <row r="986" ht="0" hidden="1" customHeight="1"/>
    <row r="987" ht="0" hidden="1" customHeight="1"/>
    <row r="988" ht="0" hidden="1" customHeight="1"/>
    <row r="989" ht="0" hidden="1" customHeight="1"/>
    <row r="990" ht="0" hidden="1" customHeight="1"/>
    <row r="991" ht="0" hidden="1" customHeight="1"/>
    <row r="992" ht="0" hidden="1" customHeight="1"/>
    <row r="993" ht="0" hidden="1" customHeight="1"/>
    <row r="994" ht="0" hidden="1" customHeight="1"/>
    <row r="995" ht="0" hidden="1" customHeight="1"/>
    <row r="996" ht="0" hidden="1" customHeight="1"/>
    <row r="997" ht="0" hidden="1" customHeight="1"/>
    <row r="998" ht="0" hidden="1" customHeight="1"/>
    <row r="999" ht="0" hidden="1" customHeight="1"/>
    <row r="1000" ht="0" hidden="1" customHeight="1"/>
    <row r="1001" ht="0" hidden="1" customHeight="1"/>
    <row r="1002" ht="0" hidden="1" customHeight="1"/>
    <row r="1003" ht="0" hidden="1" customHeight="1"/>
    <row r="1004" ht="0" hidden="1" customHeight="1"/>
    <row r="1005" ht="0" hidden="1" customHeight="1"/>
    <row r="1006" ht="0" hidden="1" customHeight="1"/>
    <row r="1007" ht="0" hidden="1" customHeight="1"/>
    <row r="1008" ht="0" hidden="1" customHeight="1"/>
    <row r="1009" ht="0" hidden="1" customHeight="1"/>
    <row r="1010" ht="0" hidden="1" customHeight="1"/>
    <row r="1011" ht="0" hidden="1" customHeight="1"/>
    <row r="1012" ht="0" hidden="1" customHeight="1"/>
    <row r="1013" ht="0" hidden="1" customHeight="1"/>
    <row r="1014" ht="0" hidden="1" customHeight="1"/>
    <row r="1015" ht="0" hidden="1" customHeight="1"/>
    <row r="1016" ht="0" hidden="1" customHeight="1"/>
    <row r="1017" ht="0" hidden="1" customHeight="1"/>
    <row r="1018" ht="0" hidden="1" customHeight="1"/>
    <row r="1019" ht="0" hidden="1" customHeight="1"/>
    <row r="1020" ht="0" hidden="1" customHeight="1"/>
    <row r="1021" ht="0" hidden="1" customHeight="1"/>
    <row r="1022" ht="0" hidden="1" customHeight="1"/>
    <row r="1023" ht="0" hidden="1" customHeight="1"/>
    <row r="1024" ht="0" hidden="1" customHeight="1"/>
    <row r="1025" ht="0" hidden="1" customHeight="1"/>
    <row r="1026" ht="0" hidden="1" customHeight="1"/>
    <row r="1027" ht="0" hidden="1" customHeight="1"/>
    <row r="1028" ht="0" hidden="1" customHeight="1"/>
    <row r="1029" ht="0" hidden="1" customHeight="1"/>
    <row r="1030" ht="0" hidden="1" customHeight="1"/>
    <row r="1031" ht="0" hidden="1" customHeight="1"/>
    <row r="1032" ht="0" hidden="1" customHeight="1"/>
    <row r="1033" ht="0" hidden="1" customHeight="1"/>
    <row r="1034" ht="0" hidden="1" customHeight="1"/>
    <row r="1035" ht="0" hidden="1" customHeight="1"/>
    <row r="1036" ht="0" hidden="1" customHeight="1"/>
    <row r="1037" ht="0" hidden="1" customHeight="1"/>
    <row r="1038" ht="0" hidden="1" customHeight="1"/>
    <row r="1039" ht="0" hidden="1" customHeight="1"/>
    <row r="1040" ht="0" hidden="1" customHeight="1"/>
    <row r="1041" ht="0" hidden="1" customHeight="1"/>
    <row r="1042" ht="0" hidden="1" customHeight="1"/>
    <row r="1043" ht="0" hidden="1" customHeight="1"/>
    <row r="1044" ht="0" hidden="1" customHeight="1"/>
    <row r="1045" ht="0" hidden="1" customHeight="1"/>
    <row r="1046" ht="0" hidden="1" customHeight="1"/>
    <row r="1047" ht="0" hidden="1" customHeight="1"/>
    <row r="1048" ht="0" hidden="1" customHeight="1"/>
    <row r="1049" ht="0" hidden="1" customHeight="1"/>
    <row r="1050" ht="0" hidden="1" customHeight="1"/>
    <row r="1051" ht="0" hidden="1" customHeight="1"/>
    <row r="1052" ht="0" hidden="1" customHeight="1"/>
    <row r="1053" ht="0" hidden="1" customHeight="1"/>
    <row r="1054" ht="0" hidden="1" customHeight="1"/>
    <row r="1055" ht="0" hidden="1" customHeight="1"/>
    <row r="1056" ht="0" hidden="1" customHeight="1"/>
    <row r="1057" ht="0" hidden="1" customHeight="1"/>
    <row r="1058" ht="0" hidden="1" customHeight="1"/>
    <row r="1059" ht="0" hidden="1" customHeight="1"/>
    <row r="1060" ht="0" hidden="1" customHeight="1"/>
    <row r="1061" ht="0" hidden="1" customHeight="1"/>
    <row r="1062" ht="0" hidden="1" customHeight="1"/>
    <row r="1063" ht="0" hidden="1" customHeight="1"/>
    <row r="1064" ht="0" hidden="1" customHeight="1"/>
    <row r="1065" ht="0" hidden="1" customHeight="1"/>
    <row r="1066" ht="0" hidden="1" customHeight="1"/>
    <row r="1067" ht="0" hidden="1" customHeight="1"/>
    <row r="1068" ht="0" hidden="1" customHeight="1"/>
    <row r="1069" ht="0" hidden="1" customHeight="1"/>
    <row r="1070" ht="0" hidden="1" customHeight="1"/>
    <row r="1071" ht="0" hidden="1" customHeight="1"/>
    <row r="1072" ht="0" hidden="1" customHeight="1"/>
    <row r="1073" ht="0" hidden="1" customHeight="1"/>
    <row r="1074" ht="0" hidden="1" customHeight="1"/>
    <row r="1075" ht="0" hidden="1" customHeight="1"/>
    <row r="1076" ht="0" hidden="1" customHeight="1"/>
    <row r="1077" ht="0" hidden="1" customHeight="1"/>
    <row r="1078" ht="0" hidden="1" customHeight="1"/>
    <row r="1079" ht="0" hidden="1" customHeight="1"/>
    <row r="1080" ht="0" hidden="1" customHeight="1"/>
    <row r="1081" ht="0" hidden="1" customHeight="1"/>
    <row r="1082" ht="0" hidden="1" customHeight="1"/>
    <row r="1083" ht="0" hidden="1" customHeight="1"/>
    <row r="1084" ht="0" hidden="1" customHeight="1"/>
    <row r="1085" ht="0" hidden="1" customHeight="1"/>
    <row r="1086" ht="0" hidden="1" customHeight="1"/>
    <row r="1087" ht="0" hidden="1" customHeight="1"/>
    <row r="1088" ht="0" hidden="1" customHeight="1"/>
    <row r="1089" ht="0" hidden="1" customHeight="1"/>
    <row r="1090" ht="0" hidden="1" customHeight="1"/>
    <row r="1091" ht="0" hidden="1" customHeight="1"/>
    <row r="1092" ht="0" hidden="1" customHeight="1"/>
    <row r="1093" ht="0" hidden="1" customHeight="1"/>
    <row r="1094" ht="0" hidden="1" customHeight="1"/>
    <row r="1095" ht="0" hidden="1" customHeight="1"/>
    <row r="1096" ht="0" hidden="1" customHeight="1"/>
    <row r="1097" ht="0" hidden="1" customHeight="1"/>
    <row r="1098" ht="0" hidden="1" customHeight="1"/>
    <row r="1099" ht="0" hidden="1" customHeight="1"/>
    <row r="1100" ht="0" hidden="1" customHeight="1"/>
    <row r="1101" ht="0" hidden="1" customHeight="1"/>
    <row r="1102" ht="0" hidden="1" customHeight="1"/>
    <row r="1103" ht="0" hidden="1" customHeight="1"/>
    <row r="1104" ht="0" hidden="1" customHeight="1"/>
    <row r="1105" ht="0" hidden="1" customHeight="1"/>
    <row r="1106" ht="0" hidden="1" customHeight="1"/>
    <row r="1107" ht="0" hidden="1" customHeight="1"/>
    <row r="1108" ht="0" hidden="1" customHeight="1"/>
    <row r="1109" ht="0" hidden="1" customHeight="1"/>
    <row r="1110" ht="0" hidden="1" customHeight="1"/>
    <row r="1111" ht="0" hidden="1" customHeight="1"/>
    <row r="1112" ht="0" hidden="1" customHeight="1"/>
    <row r="1113" ht="0" hidden="1" customHeight="1"/>
    <row r="1114" ht="0" hidden="1" customHeight="1"/>
    <row r="1115" ht="0" hidden="1" customHeight="1"/>
    <row r="1116" ht="0" hidden="1" customHeight="1"/>
    <row r="1117" ht="0" hidden="1" customHeight="1"/>
    <row r="1118" ht="0" hidden="1" customHeight="1"/>
    <row r="1119" ht="0" hidden="1" customHeight="1"/>
    <row r="1120" ht="0" hidden="1" customHeight="1"/>
    <row r="1121" ht="0" hidden="1" customHeight="1"/>
    <row r="1122" ht="0" hidden="1" customHeight="1"/>
    <row r="1123" ht="0" hidden="1" customHeight="1"/>
    <row r="1124" ht="0" hidden="1" customHeight="1"/>
    <row r="1125" ht="0" hidden="1" customHeight="1"/>
    <row r="1126" ht="0" hidden="1" customHeight="1"/>
    <row r="1127" ht="0" hidden="1" customHeight="1"/>
    <row r="1128" ht="0" hidden="1" customHeight="1"/>
    <row r="1129" ht="0" hidden="1" customHeight="1"/>
    <row r="1130" ht="0" hidden="1" customHeight="1"/>
    <row r="1131" ht="0" hidden="1" customHeight="1"/>
    <row r="1132" ht="0" hidden="1" customHeight="1"/>
    <row r="1133" ht="0" hidden="1" customHeight="1"/>
    <row r="1134" ht="0" hidden="1" customHeight="1"/>
    <row r="1135" ht="0" hidden="1" customHeight="1"/>
    <row r="1136" ht="0" hidden="1" customHeight="1"/>
    <row r="1137" ht="0" hidden="1" customHeight="1"/>
    <row r="1138" ht="0" hidden="1" customHeight="1"/>
    <row r="1139" ht="0" hidden="1" customHeight="1"/>
    <row r="1140" ht="0" hidden="1" customHeight="1"/>
    <row r="1141" ht="0" hidden="1" customHeight="1"/>
    <row r="1142" ht="0" hidden="1" customHeight="1"/>
    <row r="1143" ht="0" hidden="1" customHeight="1"/>
    <row r="1144" ht="0" hidden="1" customHeight="1"/>
    <row r="1145" ht="0" hidden="1" customHeight="1"/>
    <row r="1146" ht="0" hidden="1" customHeight="1"/>
    <row r="1147" ht="0" hidden="1" customHeight="1"/>
    <row r="1148" ht="0" hidden="1" customHeight="1"/>
    <row r="1149" ht="0" hidden="1" customHeight="1"/>
    <row r="1150" ht="0" hidden="1" customHeight="1"/>
    <row r="1151" ht="0" hidden="1" customHeight="1"/>
    <row r="1152" ht="0" hidden="1" customHeight="1"/>
    <row r="1153" ht="0" hidden="1" customHeight="1"/>
    <row r="1154" ht="0" hidden="1" customHeight="1"/>
    <row r="1155" ht="0" hidden="1" customHeight="1"/>
    <row r="1156" ht="0" hidden="1" customHeight="1"/>
    <row r="1157" ht="0" hidden="1" customHeight="1"/>
    <row r="1158" ht="0" hidden="1" customHeight="1"/>
    <row r="1159" ht="0" hidden="1" customHeight="1"/>
    <row r="1160" ht="0" hidden="1" customHeight="1"/>
    <row r="1161" ht="0" hidden="1" customHeight="1"/>
    <row r="1162" ht="0" hidden="1" customHeight="1"/>
    <row r="1163" ht="0" hidden="1" customHeight="1"/>
    <row r="1164" ht="0" hidden="1" customHeight="1"/>
    <row r="1165" ht="0" hidden="1" customHeight="1"/>
    <row r="1166" ht="0" hidden="1" customHeight="1"/>
    <row r="1167" ht="0" hidden="1" customHeight="1"/>
    <row r="1168" ht="0" hidden="1" customHeight="1"/>
    <row r="1169" ht="0" hidden="1" customHeight="1"/>
    <row r="1170" ht="0" hidden="1" customHeight="1"/>
    <row r="1171" ht="0" hidden="1" customHeight="1"/>
    <row r="1172" ht="0" hidden="1" customHeight="1"/>
    <row r="1173" ht="0" hidden="1" customHeight="1"/>
    <row r="1174" ht="0" hidden="1" customHeight="1"/>
    <row r="1175" ht="0" hidden="1" customHeight="1"/>
    <row r="1176" ht="0" hidden="1" customHeight="1"/>
    <row r="1177" ht="0" hidden="1" customHeight="1"/>
    <row r="1178" ht="0" hidden="1" customHeight="1"/>
    <row r="1179" ht="0" hidden="1" customHeight="1"/>
    <row r="1180" ht="0" hidden="1" customHeight="1"/>
    <row r="1181" ht="0" hidden="1" customHeight="1"/>
    <row r="1182" ht="0" hidden="1" customHeight="1"/>
    <row r="1183" ht="0" hidden="1" customHeight="1"/>
    <row r="1184" ht="0" hidden="1" customHeight="1"/>
    <row r="1185" ht="0" hidden="1" customHeight="1"/>
    <row r="1186" ht="0" hidden="1" customHeight="1"/>
    <row r="1187" ht="0" hidden="1" customHeight="1"/>
    <row r="1188" ht="0" hidden="1" customHeight="1"/>
    <row r="1189" ht="0" hidden="1" customHeight="1"/>
    <row r="1190" ht="0" hidden="1" customHeight="1"/>
    <row r="1191" ht="0" hidden="1" customHeight="1"/>
    <row r="1192" ht="0" hidden="1" customHeight="1"/>
    <row r="1193" ht="0" hidden="1" customHeight="1"/>
    <row r="1194" ht="0" hidden="1" customHeight="1"/>
    <row r="1195" ht="0" hidden="1" customHeight="1"/>
    <row r="1196" ht="0" hidden="1" customHeight="1"/>
    <row r="1197" ht="0" hidden="1" customHeight="1"/>
    <row r="1198" ht="0" hidden="1" customHeight="1"/>
    <row r="1199" ht="0" hidden="1" customHeight="1"/>
    <row r="1200" ht="0" hidden="1" customHeight="1"/>
    <row r="1201" ht="0" hidden="1" customHeight="1"/>
    <row r="1202" ht="0" hidden="1" customHeight="1"/>
    <row r="1203" ht="0" hidden="1" customHeight="1"/>
    <row r="1204" ht="0" hidden="1" customHeight="1"/>
    <row r="1205" ht="0" hidden="1" customHeight="1"/>
    <row r="1206" ht="0" hidden="1" customHeight="1"/>
    <row r="1207" ht="0" hidden="1" customHeight="1"/>
    <row r="1208" ht="0" hidden="1" customHeight="1"/>
    <row r="1209" ht="0" hidden="1" customHeight="1"/>
    <row r="1210" ht="0" hidden="1" customHeight="1"/>
    <row r="1211" ht="0" hidden="1" customHeight="1"/>
    <row r="1212" ht="0" hidden="1" customHeight="1"/>
    <row r="1213" ht="0" hidden="1" customHeight="1"/>
    <row r="1214" ht="0" hidden="1" customHeight="1"/>
    <row r="1215" ht="0" hidden="1" customHeight="1"/>
    <row r="1216" ht="0" hidden="1" customHeight="1"/>
    <row r="1217" ht="0" hidden="1" customHeight="1"/>
    <row r="1218" ht="0" hidden="1" customHeight="1"/>
    <row r="1219" ht="0" hidden="1" customHeight="1"/>
    <row r="1220" ht="0" hidden="1" customHeight="1"/>
    <row r="1221" ht="0" hidden="1" customHeight="1"/>
    <row r="1222" ht="0" hidden="1" customHeight="1"/>
    <row r="1223" ht="0" hidden="1" customHeight="1"/>
    <row r="1224" ht="0" hidden="1" customHeight="1"/>
    <row r="1225" ht="0" hidden="1" customHeight="1"/>
    <row r="1226" ht="0" hidden="1" customHeight="1"/>
    <row r="1227" ht="0" hidden="1" customHeight="1"/>
    <row r="1228" ht="0" hidden="1" customHeight="1"/>
    <row r="1229" ht="0" hidden="1" customHeight="1"/>
    <row r="1230" ht="0" hidden="1" customHeight="1"/>
    <row r="1231" ht="0" hidden="1" customHeight="1"/>
    <row r="1232" ht="0" hidden="1" customHeight="1"/>
    <row r="1233" ht="0" hidden="1" customHeight="1"/>
    <row r="1234" ht="0" hidden="1" customHeight="1"/>
    <row r="1235" ht="0" hidden="1" customHeight="1"/>
    <row r="1236" ht="0" hidden="1" customHeight="1"/>
    <row r="1237" ht="0" hidden="1" customHeight="1"/>
    <row r="1238" ht="0" hidden="1" customHeight="1"/>
    <row r="1239" ht="0" hidden="1" customHeight="1"/>
    <row r="1240" ht="0" hidden="1" customHeight="1"/>
    <row r="1241" ht="0" hidden="1" customHeight="1"/>
    <row r="1242" ht="0" hidden="1" customHeight="1"/>
    <row r="1243" ht="0" hidden="1" customHeight="1"/>
    <row r="1244" ht="0" hidden="1" customHeight="1"/>
    <row r="1245" ht="0" hidden="1" customHeight="1"/>
    <row r="1246" ht="0" hidden="1" customHeight="1"/>
    <row r="1247" ht="0" hidden="1" customHeight="1"/>
    <row r="1248" ht="0" hidden="1" customHeight="1"/>
    <row r="1249" ht="0" hidden="1" customHeight="1"/>
    <row r="1250" ht="0" hidden="1" customHeight="1"/>
    <row r="1251" ht="0" hidden="1" customHeight="1"/>
    <row r="1252" ht="0" hidden="1" customHeight="1"/>
    <row r="1253" ht="0" hidden="1" customHeight="1"/>
    <row r="1254" ht="0" hidden="1" customHeight="1"/>
    <row r="1255" ht="0" hidden="1" customHeight="1"/>
    <row r="1256" ht="0" hidden="1" customHeight="1"/>
    <row r="1257" ht="0" hidden="1" customHeight="1"/>
    <row r="1258" ht="0" hidden="1" customHeight="1"/>
    <row r="1259" ht="0" hidden="1" customHeight="1"/>
    <row r="1260" ht="0" hidden="1" customHeight="1"/>
    <row r="1261" ht="0" hidden="1" customHeight="1"/>
    <row r="1262" ht="0" hidden="1" customHeight="1"/>
    <row r="1263" ht="0" hidden="1" customHeight="1"/>
    <row r="1264" ht="0" hidden="1" customHeight="1"/>
    <row r="1265" ht="0" hidden="1" customHeight="1"/>
    <row r="1266" ht="0" hidden="1" customHeight="1"/>
    <row r="1267" ht="0" hidden="1" customHeight="1"/>
    <row r="1268" ht="0" hidden="1" customHeight="1"/>
    <row r="1269" ht="0" hidden="1" customHeight="1"/>
    <row r="1270" ht="0" hidden="1" customHeight="1"/>
    <row r="1271" ht="0" hidden="1" customHeight="1"/>
    <row r="1272" ht="0" hidden="1" customHeight="1"/>
    <row r="1273" ht="0" hidden="1" customHeight="1"/>
    <row r="1274" ht="0" hidden="1" customHeight="1"/>
    <row r="1275" ht="0" hidden="1" customHeight="1"/>
    <row r="1276" ht="0" hidden="1" customHeight="1"/>
    <row r="1277" ht="0" hidden="1" customHeight="1"/>
    <row r="1278" ht="0" hidden="1" customHeight="1"/>
    <row r="1279" ht="0" hidden="1" customHeight="1"/>
    <row r="1280" ht="0" hidden="1" customHeight="1"/>
    <row r="1281" ht="0" hidden="1" customHeight="1"/>
    <row r="1282" ht="0" hidden="1" customHeight="1"/>
    <row r="1283" ht="0" hidden="1" customHeight="1"/>
    <row r="1284" ht="0" hidden="1" customHeight="1"/>
    <row r="1285" ht="0" hidden="1" customHeight="1"/>
    <row r="1286" ht="0" hidden="1" customHeight="1"/>
    <row r="1287" ht="0" hidden="1" customHeight="1"/>
    <row r="1288" ht="0" hidden="1" customHeight="1"/>
    <row r="1289" ht="0" hidden="1" customHeight="1"/>
    <row r="1290" ht="0" hidden="1" customHeight="1"/>
    <row r="1291" ht="0" hidden="1" customHeight="1"/>
    <row r="1292" ht="0" hidden="1" customHeight="1"/>
    <row r="1293" ht="0" hidden="1" customHeight="1"/>
    <row r="1294" ht="0" hidden="1" customHeight="1"/>
    <row r="1295" ht="0" hidden="1" customHeight="1"/>
    <row r="1296" ht="0" hidden="1" customHeight="1"/>
    <row r="1297" ht="0" hidden="1" customHeight="1"/>
    <row r="1298" ht="0" hidden="1" customHeight="1"/>
    <row r="1299" ht="0" hidden="1" customHeight="1"/>
    <row r="1300" ht="0" hidden="1" customHeight="1"/>
    <row r="1301" ht="0" hidden="1" customHeight="1"/>
    <row r="1302" ht="0" hidden="1" customHeight="1"/>
    <row r="1303" ht="0" hidden="1" customHeight="1"/>
    <row r="1304" ht="0" hidden="1" customHeight="1"/>
    <row r="1305" ht="0" hidden="1" customHeight="1"/>
    <row r="1306" ht="0" hidden="1" customHeight="1"/>
    <row r="1307" ht="0" hidden="1" customHeight="1"/>
    <row r="1308" ht="0" hidden="1" customHeight="1"/>
    <row r="1309" ht="0" hidden="1" customHeight="1"/>
    <row r="1310" ht="0" hidden="1" customHeight="1"/>
    <row r="1311" ht="0" hidden="1" customHeight="1"/>
    <row r="1312" ht="0" hidden="1" customHeight="1"/>
    <row r="1313" ht="0" hidden="1" customHeight="1"/>
    <row r="1314" ht="0" hidden="1" customHeight="1"/>
    <row r="1315" ht="0" hidden="1" customHeight="1"/>
    <row r="1316" ht="0" hidden="1" customHeight="1"/>
    <row r="1317" ht="0" hidden="1" customHeight="1"/>
    <row r="1318" ht="0" hidden="1" customHeight="1"/>
    <row r="1319" ht="0" hidden="1" customHeight="1"/>
    <row r="1320" ht="0" hidden="1" customHeight="1"/>
    <row r="1321" ht="0" hidden="1" customHeight="1"/>
    <row r="1322" ht="0" hidden="1" customHeight="1"/>
    <row r="1323" ht="0" hidden="1" customHeight="1"/>
    <row r="1324" ht="0" hidden="1" customHeight="1"/>
    <row r="1325" ht="0" hidden="1" customHeight="1"/>
    <row r="1326" ht="0" hidden="1" customHeight="1"/>
    <row r="1327" ht="0" hidden="1" customHeight="1"/>
    <row r="1328" ht="0" hidden="1" customHeight="1"/>
    <row r="1329" ht="0" hidden="1" customHeight="1"/>
    <row r="1330" ht="0" hidden="1" customHeight="1"/>
    <row r="1331" ht="0" hidden="1" customHeight="1"/>
    <row r="1332" ht="0" hidden="1" customHeight="1"/>
    <row r="1333" ht="0" hidden="1" customHeight="1"/>
    <row r="1334" ht="0" hidden="1" customHeight="1"/>
    <row r="1335" ht="0" hidden="1" customHeight="1"/>
    <row r="1336" ht="0" hidden="1" customHeight="1"/>
    <row r="1337" ht="0" hidden="1" customHeight="1"/>
    <row r="1338" ht="0" hidden="1" customHeight="1"/>
    <row r="1339" ht="0" hidden="1" customHeight="1"/>
    <row r="1340" ht="0" hidden="1" customHeight="1"/>
    <row r="1341" ht="0" hidden="1" customHeight="1"/>
    <row r="1342" ht="0" hidden="1" customHeight="1"/>
    <row r="1343" ht="0" hidden="1" customHeight="1"/>
    <row r="1344" ht="0" hidden="1" customHeight="1"/>
    <row r="1345" ht="0" hidden="1" customHeight="1"/>
    <row r="1346" ht="0" hidden="1" customHeight="1"/>
    <row r="1347" ht="0" hidden="1" customHeight="1"/>
    <row r="1348" ht="0" hidden="1" customHeight="1"/>
    <row r="1349" ht="0" hidden="1" customHeight="1"/>
    <row r="1350" ht="0" hidden="1" customHeight="1"/>
    <row r="1351" ht="0" hidden="1" customHeight="1"/>
    <row r="1352" ht="0" hidden="1" customHeight="1"/>
    <row r="1353" ht="0" hidden="1" customHeight="1"/>
    <row r="1354" ht="0" hidden="1" customHeight="1"/>
    <row r="1355" ht="0" hidden="1" customHeight="1"/>
    <row r="1356" ht="0" hidden="1" customHeight="1"/>
    <row r="1357" ht="0" hidden="1" customHeight="1"/>
    <row r="1358" ht="0" hidden="1" customHeight="1"/>
    <row r="1359" ht="0" hidden="1" customHeight="1"/>
    <row r="1360" ht="0" hidden="1" customHeight="1"/>
    <row r="1361" ht="0" hidden="1" customHeight="1"/>
    <row r="1362" ht="0" hidden="1" customHeight="1"/>
    <row r="1363" ht="0" hidden="1" customHeight="1"/>
    <row r="1364" ht="0" hidden="1" customHeight="1"/>
    <row r="1365" ht="0" hidden="1" customHeight="1"/>
    <row r="1366" ht="0" hidden="1" customHeight="1"/>
    <row r="1367" ht="0" hidden="1" customHeight="1"/>
    <row r="1368" ht="0" hidden="1" customHeight="1"/>
    <row r="1369" ht="0" hidden="1" customHeight="1"/>
    <row r="1370" ht="0" hidden="1" customHeight="1"/>
    <row r="1371" ht="0" hidden="1" customHeight="1"/>
    <row r="1372" ht="0" hidden="1" customHeight="1"/>
    <row r="1373" ht="0" hidden="1" customHeight="1"/>
    <row r="1374" ht="0" hidden="1" customHeight="1"/>
    <row r="1375" ht="0" hidden="1" customHeight="1"/>
    <row r="1376" ht="0" hidden="1" customHeight="1"/>
    <row r="1377" ht="0" hidden="1" customHeight="1"/>
    <row r="1378" ht="0" hidden="1" customHeight="1"/>
    <row r="1379" ht="0" hidden="1" customHeight="1"/>
    <row r="1380" ht="0" hidden="1" customHeight="1"/>
    <row r="1381" ht="0" hidden="1" customHeight="1"/>
    <row r="1382" ht="0" hidden="1" customHeight="1"/>
    <row r="1383" ht="0" hidden="1" customHeight="1"/>
    <row r="1384" ht="0" hidden="1" customHeight="1"/>
    <row r="1385" ht="0" hidden="1" customHeight="1"/>
    <row r="1386" ht="0" hidden="1" customHeight="1"/>
    <row r="1387" ht="0" hidden="1" customHeight="1"/>
    <row r="1388" ht="0" hidden="1" customHeight="1"/>
    <row r="1389" ht="0" hidden="1" customHeight="1"/>
    <row r="1390" ht="0" hidden="1" customHeight="1"/>
    <row r="1391" ht="0" hidden="1" customHeight="1"/>
    <row r="1392" ht="0" hidden="1" customHeight="1"/>
    <row r="1393" ht="0" hidden="1" customHeight="1"/>
    <row r="1394" ht="0" hidden="1" customHeight="1"/>
    <row r="1395" ht="0" hidden="1" customHeight="1"/>
    <row r="1396" ht="0" hidden="1" customHeight="1"/>
    <row r="1397" ht="0" hidden="1" customHeight="1"/>
    <row r="1398" ht="0" hidden="1" customHeight="1"/>
    <row r="1399" ht="0" hidden="1" customHeight="1"/>
    <row r="1400" ht="0" hidden="1" customHeight="1"/>
    <row r="1401" ht="0" hidden="1" customHeight="1"/>
    <row r="1402" ht="0" hidden="1" customHeight="1"/>
    <row r="1403" ht="0" hidden="1" customHeight="1"/>
    <row r="1404" ht="0" hidden="1" customHeight="1"/>
    <row r="1405" ht="0" hidden="1" customHeight="1"/>
    <row r="1406" ht="0" hidden="1" customHeight="1"/>
    <row r="1407" ht="0" hidden="1" customHeight="1"/>
    <row r="1408" ht="0" hidden="1" customHeight="1"/>
    <row r="1409" ht="0" hidden="1" customHeight="1"/>
    <row r="1410" ht="0" hidden="1" customHeight="1"/>
    <row r="1411" ht="0" hidden="1" customHeight="1"/>
    <row r="1412" ht="0" hidden="1" customHeight="1"/>
    <row r="1413" ht="0" hidden="1" customHeight="1"/>
    <row r="1414" ht="0" hidden="1" customHeight="1"/>
    <row r="1415" ht="0" hidden="1" customHeight="1"/>
    <row r="1416" ht="0" hidden="1" customHeight="1"/>
    <row r="1417" ht="0" hidden="1" customHeight="1"/>
    <row r="1418" ht="0" hidden="1" customHeight="1"/>
    <row r="1419" ht="0" hidden="1" customHeight="1"/>
    <row r="1420" ht="0" hidden="1" customHeight="1"/>
    <row r="1421" ht="0" hidden="1" customHeight="1"/>
    <row r="1422" ht="0" hidden="1" customHeight="1"/>
    <row r="1423" ht="0" hidden="1" customHeight="1"/>
    <row r="1424" ht="0" hidden="1" customHeight="1"/>
    <row r="1425" ht="0" hidden="1" customHeight="1"/>
    <row r="1426" ht="0" hidden="1" customHeight="1"/>
    <row r="1427" ht="0" hidden="1" customHeight="1"/>
    <row r="1428" ht="0" hidden="1" customHeight="1"/>
    <row r="1429" ht="0" hidden="1" customHeight="1"/>
    <row r="1430" ht="0" hidden="1" customHeight="1"/>
    <row r="1431" ht="0" hidden="1" customHeight="1"/>
    <row r="1432" ht="0" hidden="1" customHeight="1"/>
    <row r="1433" ht="0" hidden="1" customHeight="1"/>
    <row r="1434" ht="0" hidden="1" customHeight="1"/>
    <row r="1435" ht="0" hidden="1" customHeight="1"/>
    <row r="1436" ht="0" hidden="1" customHeight="1"/>
    <row r="1437" ht="0" hidden="1" customHeight="1"/>
    <row r="1438" ht="0" hidden="1" customHeight="1"/>
    <row r="1439" ht="0" hidden="1" customHeight="1"/>
    <row r="1440" ht="0" hidden="1" customHeight="1"/>
    <row r="1441" ht="0" hidden="1" customHeight="1"/>
    <row r="1442" ht="0" hidden="1" customHeight="1"/>
    <row r="1443" ht="0" hidden="1" customHeight="1"/>
    <row r="1444" ht="0" hidden="1" customHeight="1"/>
    <row r="1445" ht="0" hidden="1" customHeight="1"/>
    <row r="1446" ht="0" hidden="1" customHeight="1"/>
    <row r="1447" ht="0" hidden="1" customHeight="1"/>
    <row r="1448" ht="0" hidden="1" customHeight="1"/>
    <row r="1449" ht="0" hidden="1" customHeight="1"/>
    <row r="1450" ht="0" hidden="1" customHeight="1"/>
    <row r="1451" ht="0" hidden="1" customHeight="1"/>
    <row r="1452" ht="0" hidden="1" customHeight="1"/>
    <row r="1453" ht="0" hidden="1" customHeight="1"/>
    <row r="1454" ht="0" hidden="1" customHeight="1"/>
    <row r="1455" ht="0" hidden="1" customHeight="1"/>
    <row r="1456" ht="0" hidden="1" customHeight="1"/>
    <row r="1457" ht="0" hidden="1" customHeight="1"/>
    <row r="1458" ht="0" hidden="1" customHeight="1"/>
    <row r="1459" ht="0" hidden="1" customHeight="1"/>
    <row r="1460" ht="0" hidden="1" customHeight="1"/>
    <row r="1461" ht="0" hidden="1" customHeight="1"/>
    <row r="1462" ht="0" hidden="1" customHeight="1"/>
    <row r="1463" ht="0" hidden="1" customHeight="1"/>
    <row r="1464" ht="0" hidden="1" customHeight="1"/>
    <row r="1465" ht="0" hidden="1" customHeight="1"/>
    <row r="1466" ht="0" hidden="1" customHeight="1"/>
    <row r="1467" ht="0" hidden="1" customHeight="1"/>
    <row r="1468" ht="0" hidden="1" customHeight="1"/>
    <row r="1469" ht="0" hidden="1" customHeight="1"/>
    <row r="1470" ht="0" hidden="1" customHeight="1"/>
    <row r="1471" ht="0" hidden="1" customHeight="1"/>
    <row r="1472" ht="0" hidden="1" customHeight="1"/>
    <row r="1473" ht="0" hidden="1" customHeight="1"/>
    <row r="1474" ht="0" hidden="1" customHeight="1"/>
    <row r="1475" ht="0" hidden="1" customHeight="1"/>
    <row r="1476" ht="0" hidden="1" customHeight="1"/>
    <row r="1477" ht="0" hidden="1" customHeight="1"/>
    <row r="1478" ht="0" hidden="1" customHeight="1"/>
    <row r="1479" ht="0" hidden="1" customHeight="1"/>
    <row r="1480" ht="0" hidden="1" customHeight="1"/>
    <row r="1481" ht="0" hidden="1" customHeight="1"/>
    <row r="1482" ht="0" hidden="1" customHeight="1"/>
    <row r="1483" ht="0" hidden="1" customHeight="1"/>
    <row r="1484" ht="0" hidden="1" customHeight="1"/>
    <row r="1485" ht="0" hidden="1" customHeight="1"/>
    <row r="1486" ht="0" hidden="1" customHeight="1"/>
    <row r="1487" ht="0" hidden="1" customHeight="1"/>
    <row r="1488" ht="0" hidden="1" customHeight="1"/>
    <row r="1489" ht="0" hidden="1" customHeight="1"/>
    <row r="1490" ht="0" hidden="1" customHeight="1"/>
    <row r="1491" ht="0" hidden="1" customHeight="1"/>
    <row r="1492" ht="0" hidden="1" customHeight="1"/>
    <row r="1493" ht="0" hidden="1" customHeight="1"/>
    <row r="1494" ht="0" hidden="1" customHeight="1"/>
    <row r="1495" ht="0" hidden="1" customHeight="1"/>
    <row r="1496" ht="0" hidden="1" customHeight="1"/>
    <row r="1497" ht="0" hidden="1" customHeight="1"/>
    <row r="1498" ht="0" hidden="1" customHeight="1"/>
    <row r="1499" ht="0" hidden="1" customHeight="1"/>
    <row r="1500" ht="0" hidden="1" customHeight="1"/>
    <row r="1501" ht="0" hidden="1" customHeight="1"/>
    <row r="1502" ht="0" hidden="1" customHeight="1"/>
    <row r="1503" ht="0" hidden="1" customHeight="1"/>
    <row r="1504" ht="0" hidden="1" customHeight="1"/>
    <row r="1505" ht="0" hidden="1" customHeight="1"/>
    <row r="1506" ht="0" hidden="1" customHeight="1"/>
    <row r="1507" ht="0" hidden="1" customHeight="1"/>
    <row r="1508" ht="0" hidden="1" customHeight="1"/>
    <row r="1509" ht="0" hidden="1" customHeight="1"/>
    <row r="1510" ht="0" hidden="1" customHeight="1"/>
    <row r="1511" ht="0" hidden="1" customHeight="1"/>
    <row r="1512" ht="0" hidden="1" customHeight="1"/>
    <row r="1513" ht="0" hidden="1" customHeight="1"/>
    <row r="1514" ht="0" hidden="1" customHeight="1"/>
    <row r="1515" ht="0" hidden="1" customHeight="1"/>
    <row r="1516" ht="0" hidden="1" customHeight="1"/>
    <row r="1517" ht="0" hidden="1" customHeight="1"/>
    <row r="1518" ht="0" hidden="1" customHeight="1"/>
    <row r="1519" ht="0" hidden="1" customHeight="1"/>
    <row r="1520" ht="0" hidden="1" customHeight="1"/>
    <row r="1521" ht="0" hidden="1" customHeight="1"/>
    <row r="1522" ht="0" hidden="1" customHeight="1"/>
    <row r="1523" ht="0" hidden="1" customHeight="1"/>
    <row r="1524" ht="0" hidden="1" customHeight="1"/>
    <row r="1525" ht="0" hidden="1" customHeight="1"/>
    <row r="1526" ht="0" hidden="1" customHeight="1"/>
    <row r="1527" ht="0" hidden="1" customHeight="1"/>
    <row r="1528" ht="0" hidden="1" customHeight="1"/>
    <row r="1529" ht="0" hidden="1" customHeight="1"/>
    <row r="1530" ht="0" hidden="1" customHeight="1"/>
    <row r="1531" ht="0" hidden="1" customHeight="1"/>
    <row r="1532" ht="0" hidden="1" customHeight="1"/>
    <row r="1533" ht="0" hidden="1" customHeight="1"/>
    <row r="1534" ht="0" hidden="1" customHeight="1"/>
    <row r="1535" ht="0" hidden="1" customHeight="1"/>
    <row r="1536" ht="0" hidden="1" customHeight="1"/>
    <row r="1537" ht="0" hidden="1" customHeight="1"/>
    <row r="1538" ht="0" hidden="1" customHeight="1"/>
    <row r="1539" ht="0" hidden="1" customHeight="1"/>
    <row r="1540" ht="0" hidden="1" customHeight="1"/>
    <row r="1541" ht="0" hidden="1" customHeight="1"/>
    <row r="1542" ht="0" hidden="1" customHeight="1"/>
    <row r="1543" ht="0" hidden="1" customHeight="1"/>
    <row r="1544" ht="0" hidden="1" customHeight="1"/>
    <row r="1545" ht="0" hidden="1" customHeight="1"/>
    <row r="1546" ht="0" hidden="1" customHeight="1"/>
    <row r="1547" ht="0" hidden="1" customHeight="1"/>
    <row r="1548" ht="0" hidden="1" customHeight="1"/>
    <row r="1549" ht="0" hidden="1" customHeight="1"/>
    <row r="1550" ht="0" hidden="1" customHeight="1"/>
    <row r="1551" ht="0" hidden="1" customHeight="1"/>
    <row r="1552" ht="0" hidden="1" customHeight="1"/>
    <row r="1553" ht="0" hidden="1" customHeight="1"/>
    <row r="1554" ht="0" hidden="1" customHeight="1"/>
    <row r="1555" ht="0" hidden="1" customHeight="1"/>
    <row r="1556" ht="0" hidden="1" customHeight="1"/>
    <row r="1557" ht="0" hidden="1" customHeight="1"/>
    <row r="1558" ht="0" hidden="1" customHeight="1"/>
    <row r="1559" ht="0" hidden="1" customHeight="1"/>
    <row r="1560" ht="0" hidden="1" customHeight="1"/>
    <row r="1561" ht="0" hidden="1" customHeight="1"/>
    <row r="1562" ht="0" hidden="1" customHeight="1"/>
    <row r="1563" ht="0" hidden="1" customHeight="1"/>
    <row r="1564" ht="0" hidden="1" customHeight="1"/>
    <row r="1565" ht="0" hidden="1" customHeight="1"/>
    <row r="1566" ht="0" hidden="1" customHeight="1"/>
    <row r="1567" ht="0" hidden="1" customHeight="1"/>
    <row r="1568" ht="0" hidden="1" customHeight="1"/>
    <row r="1569" ht="0" hidden="1" customHeight="1"/>
    <row r="1570" ht="0" hidden="1" customHeight="1"/>
    <row r="1571" ht="0" hidden="1" customHeight="1"/>
    <row r="1572" ht="0" hidden="1" customHeight="1"/>
    <row r="1573" ht="0" hidden="1" customHeight="1"/>
    <row r="1574" ht="0" hidden="1" customHeight="1"/>
    <row r="1575" ht="0" hidden="1" customHeight="1"/>
    <row r="1576" ht="0" hidden="1" customHeight="1"/>
    <row r="1577" ht="0" hidden="1" customHeight="1"/>
    <row r="1578" ht="0" hidden="1" customHeight="1"/>
    <row r="1579" ht="0" hidden="1" customHeight="1"/>
    <row r="1580" ht="0" hidden="1" customHeight="1"/>
    <row r="1581" ht="0" hidden="1" customHeight="1"/>
    <row r="1582" ht="0" hidden="1" customHeight="1"/>
    <row r="1583" ht="0" hidden="1" customHeight="1"/>
    <row r="1584" ht="0" hidden="1" customHeight="1"/>
    <row r="1585" ht="0" hidden="1" customHeight="1"/>
    <row r="1586" ht="0" hidden="1" customHeight="1"/>
    <row r="1587" ht="0" hidden="1" customHeight="1"/>
    <row r="1588" ht="0" hidden="1" customHeight="1"/>
    <row r="1589" ht="0" hidden="1" customHeight="1"/>
    <row r="1590" ht="0" hidden="1" customHeight="1"/>
    <row r="1591" ht="0" hidden="1" customHeight="1"/>
    <row r="1592" ht="0" hidden="1" customHeight="1"/>
    <row r="1593" ht="0" hidden="1" customHeight="1"/>
    <row r="1594" ht="0" hidden="1" customHeight="1"/>
    <row r="1595" ht="0" hidden="1" customHeight="1"/>
    <row r="1596" ht="0" hidden="1" customHeight="1"/>
    <row r="1597" ht="0" hidden="1" customHeight="1"/>
    <row r="1598" ht="0" hidden="1" customHeight="1"/>
    <row r="1599" ht="0" hidden="1" customHeight="1"/>
    <row r="1600" ht="0" hidden="1" customHeight="1"/>
    <row r="1601" ht="0" hidden="1" customHeight="1"/>
    <row r="1602" ht="0" hidden="1" customHeight="1"/>
    <row r="1603" ht="0" hidden="1" customHeight="1"/>
    <row r="1604" ht="0" hidden="1" customHeight="1"/>
    <row r="1605" ht="0" hidden="1" customHeight="1"/>
    <row r="1606" ht="0" hidden="1" customHeight="1"/>
    <row r="1607" ht="0" hidden="1" customHeight="1"/>
    <row r="1608" ht="0" hidden="1" customHeight="1"/>
    <row r="1609" ht="0" hidden="1" customHeight="1"/>
    <row r="1610" ht="0" hidden="1" customHeight="1"/>
    <row r="1611" ht="0" hidden="1" customHeight="1"/>
    <row r="1612" ht="0" hidden="1" customHeight="1"/>
    <row r="1613" ht="0" hidden="1" customHeight="1"/>
    <row r="1614" ht="0" hidden="1" customHeight="1"/>
    <row r="1615" ht="0" hidden="1" customHeight="1"/>
    <row r="1616" ht="0" hidden="1" customHeight="1"/>
    <row r="1617" ht="0" hidden="1" customHeight="1"/>
    <row r="1618" ht="0" hidden="1" customHeight="1"/>
    <row r="1619" ht="0" hidden="1" customHeight="1"/>
    <row r="1620" ht="0" hidden="1" customHeight="1"/>
    <row r="1621" ht="0" hidden="1" customHeight="1"/>
    <row r="1622" ht="0" hidden="1" customHeight="1"/>
    <row r="1623" ht="0" hidden="1" customHeight="1"/>
    <row r="1624" ht="0" hidden="1" customHeight="1"/>
    <row r="1625" ht="0" hidden="1" customHeight="1"/>
    <row r="1626" ht="0" hidden="1" customHeight="1"/>
    <row r="1627" ht="0" hidden="1" customHeight="1"/>
    <row r="1628" ht="0" hidden="1" customHeight="1"/>
    <row r="1629" ht="0" hidden="1" customHeight="1"/>
    <row r="1630" ht="0" hidden="1" customHeight="1"/>
    <row r="1631" ht="0" hidden="1" customHeight="1"/>
    <row r="1632" ht="0" hidden="1" customHeight="1"/>
    <row r="1633" ht="0" hidden="1" customHeight="1"/>
    <row r="1634" ht="0" hidden="1" customHeight="1"/>
    <row r="1635" ht="0" hidden="1" customHeight="1"/>
    <row r="1636" ht="0" hidden="1" customHeight="1"/>
    <row r="1637" ht="0" hidden="1" customHeight="1"/>
    <row r="1638" ht="0" hidden="1" customHeight="1"/>
    <row r="1639" ht="0" hidden="1" customHeight="1"/>
    <row r="1640" ht="0" hidden="1" customHeight="1"/>
    <row r="1641" ht="0" hidden="1" customHeight="1"/>
    <row r="1642" ht="0" hidden="1" customHeight="1"/>
    <row r="1643" ht="0" hidden="1" customHeight="1"/>
    <row r="1644" ht="0" hidden="1" customHeight="1"/>
    <row r="1645" ht="0" hidden="1" customHeight="1"/>
    <row r="1646" ht="0" hidden="1" customHeight="1"/>
    <row r="1647" ht="0" hidden="1" customHeight="1"/>
    <row r="1648" ht="0" hidden="1" customHeight="1"/>
    <row r="1649" ht="0" hidden="1" customHeight="1"/>
    <row r="1650" ht="0" hidden="1" customHeight="1"/>
    <row r="1651" ht="0" hidden="1" customHeight="1"/>
    <row r="1652" ht="0" hidden="1" customHeight="1"/>
    <row r="1653" ht="0" hidden="1" customHeight="1"/>
    <row r="1654" ht="0" hidden="1" customHeight="1"/>
    <row r="1655" ht="0" hidden="1" customHeight="1"/>
    <row r="1656" ht="0" hidden="1" customHeight="1"/>
    <row r="1657" ht="0" hidden="1" customHeight="1"/>
    <row r="1658" ht="0" hidden="1" customHeight="1"/>
    <row r="1659" ht="0" hidden="1" customHeight="1"/>
    <row r="1660" ht="0" hidden="1" customHeight="1"/>
    <row r="1661" ht="0" hidden="1" customHeight="1"/>
    <row r="1662" ht="0" hidden="1" customHeight="1"/>
    <row r="1663" ht="0" hidden="1" customHeight="1"/>
    <row r="1664" ht="0" hidden="1" customHeight="1"/>
    <row r="1665" ht="0" hidden="1" customHeight="1"/>
    <row r="1666" ht="0" hidden="1" customHeight="1"/>
    <row r="1667" ht="0" hidden="1" customHeight="1"/>
    <row r="1668" ht="0" hidden="1" customHeight="1"/>
    <row r="1669" ht="0" hidden="1" customHeight="1"/>
    <row r="1670" ht="0" hidden="1" customHeight="1"/>
    <row r="1671" ht="0" hidden="1" customHeight="1"/>
    <row r="1672" ht="0" hidden="1" customHeight="1"/>
    <row r="1673" ht="0" hidden="1" customHeight="1"/>
    <row r="1674" ht="0" hidden="1" customHeight="1"/>
    <row r="1675" ht="0" hidden="1" customHeight="1"/>
    <row r="1676" ht="0" hidden="1" customHeight="1"/>
    <row r="1677" ht="0" hidden="1" customHeight="1"/>
    <row r="1678" ht="0" hidden="1" customHeight="1"/>
    <row r="1679" ht="0" hidden="1" customHeight="1"/>
    <row r="1680" ht="0" hidden="1" customHeight="1"/>
    <row r="1681" ht="0" hidden="1" customHeight="1"/>
    <row r="1682" ht="0" hidden="1" customHeight="1"/>
    <row r="1683" ht="0" hidden="1" customHeight="1"/>
    <row r="1684" ht="0" hidden="1" customHeight="1"/>
    <row r="1685" ht="0" hidden="1" customHeight="1"/>
    <row r="1686" ht="0" hidden="1" customHeight="1"/>
    <row r="1687" ht="0" hidden="1" customHeight="1"/>
    <row r="1688" ht="0" hidden="1" customHeight="1"/>
    <row r="1689" ht="0" hidden="1" customHeight="1"/>
    <row r="1690" ht="0" hidden="1" customHeight="1"/>
    <row r="1691" ht="0" hidden="1" customHeight="1"/>
    <row r="1692" ht="0" hidden="1" customHeight="1"/>
    <row r="1693" ht="0" hidden="1" customHeight="1"/>
    <row r="1694" ht="0" hidden="1" customHeight="1"/>
    <row r="1695" ht="0" hidden="1" customHeight="1"/>
    <row r="1696" ht="0" hidden="1" customHeight="1"/>
    <row r="1697" ht="0" hidden="1" customHeight="1"/>
    <row r="1698" ht="0" hidden="1" customHeight="1"/>
    <row r="1699" ht="0" hidden="1" customHeight="1"/>
    <row r="1700" ht="0" hidden="1" customHeight="1"/>
    <row r="1701" ht="0" hidden="1" customHeight="1"/>
    <row r="1702" ht="0" hidden="1" customHeight="1"/>
    <row r="1703" ht="0" hidden="1" customHeight="1"/>
    <row r="1704" ht="0" hidden="1" customHeight="1"/>
    <row r="1705" ht="0" hidden="1" customHeight="1"/>
    <row r="1706" ht="0" hidden="1" customHeight="1"/>
    <row r="1707" ht="0" hidden="1" customHeight="1"/>
    <row r="1708" ht="0" hidden="1" customHeight="1"/>
    <row r="1709" ht="0" hidden="1" customHeight="1"/>
    <row r="1710" ht="0" hidden="1" customHeight="1"/>
    <row r="1711" ht="0" hidden="1" customHeight="1"/>
    <row r="1712" ht="0" hidden="1" customHeight="1"/>
    <row r="1713" ht="0" hidden="1" customHeight="1"/>
    <row r="1714" ht="0" hidden="1" customHeight="1"/>
    <row r="1715" ht="0" hidden="1" customHeight="1"/>
    <row r="1716" ht="0" hidden="1" customHeight="1"/>
    <row r="1717" ht="0" hidden="1" customHeight="1"/>
    <row r="1718" ht="0" hidden="1" customHeight="1"/>
    <row r="1719" ht="0" hidden="1" customHeight="1"/>
    <row r="1720" ht="0" hidden="1" customHeight="1"/>
    <row r="1721" ht="0" hidden="1" customHeight="1"/>
    <row r="1722" ht="0" hidden="1" customHeight="1"/>
    <row r="1723" ht="0" hidden="1" customHeight="1"/>
    <row r="1724" ht="0" hidden="1" customHeight="1"/>
    <row r="1725" ht="0" hidden="1" customHeight="1"/>
    <row r="1726" ht="0" hidden="1" customHeight="1"/>
    <row r="1727" ht="0" hidden="1" customHeight="1"/>
    <row r="1728" ht="0" hidden="1" customHeight="1"/>
    <row r="1729" ht="0" hidden="1" customHeight="1"/>
    <row r="1730" ht="0" hidden="1" customHeight="1"/>
    <row r="1731" ht="0" hidden="1" customHeight="1"/>
    <row r="1732" ht="0" hidden="1" customHeight="1"/>
    <row r="1733" ht="0" hidden="1" customHeight="1"/>
    <row r="1734" ht="0" hidden="1" customHeight="1"/>
    <row r="1735" ht="0" hidden="1" customHeight="1"/>
    <row r="1736" ht="0" hidden="1" customHeight="1"/>
    <row r="1737" ht="0" hidden="1" customHeight="1"/>
    <row r="1738" ht="0" hidden="1" customHeight="1"/>
    <row r="1739" ht="0" hidden="1" customHeight="1"/>
    <row r="1740" ht="0" hidden="1" customHeight="1"/>
    <row r="1741" ht="0" hidden="1" customHeight="1"/>
    <row r="1742" ht="0" hidden="1" customHeight="1"/>
    <row r="1743" ht="0" hidden="1" customHeight="1"/>
    <row r="1744" ht="0" hidden="1" customHeight="1"/>
    <row r="1745" ht="0" hidden="1" customHeight="1"/>
    <row r="1746" ht="0" hidden="1" customHeight="1"/>
    <row r="1747" ht="0" hidden="1" customHeight="1"/>
    <row r="1748" ht="0" hidden="1" customHeight="1"/>
    <row r="1749" ht="0" hidden="1" customHeight="1"/>
    <row r="1750" ht="0" hidden="1" customHeight="1"/>
    <row r="1751" ht="0" hidden="1" customHeight="1"/>
    <row r="1752" ht="0" hidden="1" customHeight="1"/>
    <row r="1753" ht="0" hidden="1" customHeight="1"/>
    <row r="1754" ht="0" hidden="1" customHeight="1"/>
    <row r="1755" ht="0" hidden="1" customHeight="1"/>
    <row r="1756" ht="0" hidden="1" customHeight="1"/>
    <row r="1757" ht="0" hidden="1" customHeight="1"/>
    <row r="1758" ht="0" hidden="1" customHeight="1"/>
    <row r="1759" ht="0" hidden="1" customHeight="1"/>
    <row r="1760" ht="0" hidden="1" customHeight="1"/>
    <row r="1761" ht="0" hidden="1" customHeight="1"/>
    <row r="1762" ht="0" hidden="1" customHeight="1"/>
    <row r="1763" ht="0" hidden="1" customHeight="1"/>
    <row r="1764" ht="0" hidden="1" customHeight="1"/>
    <row r="1765" ht="0" hidden="1" customHeight="1"/>
    <row r="1766" ht="0" hidden="1" customHeight="1"/>
    <row r="1767" ht="0" hidden="1" customHeight="1"/>
    <row r="1768" ht="0" hidden="1" customHeight="1"/>
    <row r="1769" ht="0" hidden="1" customHeight="1"/>
    <row r="1770" ht="0" hidden="1" customHeight="1"/>
    <row r="1771" ht="0" hidden="1" customHeight="1"/>
    <row r="1772" ht="0" hidden="1" customHeight="1"/>
    <row r="1773" ht="0" hidden="1" customHeight="1"/>
    <row r="1774" ht="0" hidden="1" customHeight="1"/>
    <row r="1775" ht="0" hidden="1" customHeight="1"/>
    <row r="1776" ht="0" hidden="1" customHeight="1"/>
    <row r="1777" ht="0" hidden="1" customHeight="1"/>
    <row r="1778" ht="0" hidden="1" customHeight="1"/>
    <row r="1779" ht="0" hidden="1" customHeight="1"/>
    <row r="1780" ht="0" hidden="1" customHeight="1"/>
    <row r="1781" ht="0" hidden="1" customHeight="1"/>
    <row r="1782" ht="0" hidden="1" customHeight="1"/>
    <row r="1783" ht="0" hidden="1" customHeight="1"/>
    <row r="1784" ht="0" hidden="1" customHeight="1"/>
    <row r="1785" ht="0" hidden="1" customHeight="1"/>
    <row r="1786" ht="0" hidden="1" customHeight="1"/>
    <row r="1787" ht="0" hidden="1" customHeight="1"/>
    <row r="1788" ht="0" hidden="1" customHeight="1"/>
    <row r="1789" ht="0" hidden="1" customHeight="1"/>
    <row r="1790" ht="0" hidden="1" customHeight="1"/>
    <row r="1791" ht="0" hidden="1" customHeight="1"/>
    <row r="1792" ht="0" hidden="1" customHeight="1"/>
    <row r="1793" ht="0" hidden="1" customHeight="1"/>
    <row r="1794" ht="0" hidden="1" customHeight="1"/>
    <row r="1795" ht="0" hidden="1" customHeight="1"/>
    <row r="1796" ht="0" hidden="1" customHeight="1"/>
    <row r="1797" ht="0" hidden="1" customHeight="1"/>
    <row r="1798" ht="0" hidden="1" customHeight="1"/>
    <row r="1799" ht="0" hidden="1" customHeight="1"/>
    <row r="1800" ht="0" hidden="1" customHeight="1"/>
    <row r="1801" ht="0" hidden="1" customHeight="1"/>
    <row r="1802" ht="0" hidden="1" customHeight="1"/>
    <row r="1803" ht="0" hidden="1" customHeight="1"/>
    <row r="1804" ht="0" hidden="1" customHeight="1"/>
    <row r="1805" ht="0" hidden="1" customHeight="1"/>
    <row r="1806" ht="0" hidden="1" customHeight="1"/>
    <row r="1807" ht="0" hidden="1" customHeight="1"/>
    <row r="1808" ht="0" hidden="1" customHeight="1"/>
    <row r="1809" ht="0" hidden="1" customHeight="1"/>
    <row r="1810" ht="0" hidden="1" customHeight="1"/>
    <row r="1811" ht="0" hidden="1" customHeight="1"/>
    <row r="1812" ht="0" hidden="1" customHeight="1"/>
    <row r="1813" ht="0" hidden="1" customHeight="1"/>
    <row r="1814" ht="0" hidden="1" customHeight="1"/>
    <row r="1815" ht="0" hidden="1" customHeight="1"/>
    <row r="1816" ht="0" hidden="1" customHeight="1"/>
    <row r="1817" ht="0" hidden="1" customHeight="1"/>
    <row r="1818" ht="0" hidden="1" customHeight="1"/>
    <row r="1819" ht="0" hidden="1" customHeight="1"/>
    <row r="1820" ht="0" hidden="1" customHeight="1"/>
    <row r="1821" ht="0" hidden="1" customHeight="1"/>
    <row r="1822" ht="0" hidden="1" customHeight="1"/>
    <row r="1823" ht="0" hidden="1" customHeight="1"/>
    <row r="1824" ht="0" hidden="1" customHeight="1"/>
    <row r="1825" ht="0" hidden="1" customHeight="1"/>
    <row r="1826" ht="0" hidden="1" customHeight="1"/>
    <row r="1827" ht="0" hidden="1" customHeight="1"/>
    <row r="1828" ht="0" hidden="1" customHeight="1"/>
    <row r="1829" ht="0" hidden="1" customHeight="1"/>
    <row r="1830" ht="0" hidden="1" customHeight="1"/>
    <row r="1831" ht="0" hidden="1" customHeight="1"/>
    <row r="1832" ht="0" hidden="1" customHeight="1"/>
    <row r="1833" ht="0" hidden="1" customHeight="1"/>
    <row r="1834" ht="0" hidden="1" customHeight="1"/>
    <row r="1835" ht="0" hidden="1" customHeight="1"/>
    <row r="1836" ht="0" hidden="1" customHeight="1"/>
    <row r="1837" ht="0" hidden="1" customHeight="1"/>
    <row r="1838" ht="0" hidden="1" customHeight="1"/>
    <row r="1839" ht="0" hidden="1" customHeight="1"/>
    <row r="1840" ht="0" hidden="1" customHeight="1"/>
    <row r="1841" ht="0" hidden="1" customHeight="1"/>
    <row r="1842" ht="0" hidden="1" customHeight="1"/>
    <row r="1843" ht="0" hidden="1" customHeight="1"/>
    <row r="1844" ht="0" hidden="1" customHeight="1"/>
    <row r="1845" ht="0" hidden="1" customHeight="1"/>
    <row r="1846" ht="0" hidden="1" customHeight="1"/>
    <row r="1847" ht="0" hidden="1" customHeight="1"/>
    <row r="1848" ht="0" hidden="1" customHeight="1"/>
    <row r="1849" ht="0" hidden="1" customHeight="1"/>
    <row r="1850" ht="0" hidden="1" customHeight="1"/>
    <row r="1851" ht="0" hidden="1" customHeight="1"/>
    <row r="1852" ht="0" hidden="1" customHeight="1"/>
    <row r="1853" ht="0" hidden="1" customHeight="1"/>
    <row r="1854" ht="0" hidden="1" customHeight="1"/>
    <row r="1855" ht="0" hidden="1" customHeight="1"/>
    <row r="1856" ht="0" hidden="1" customHeight="1"/>
    <row r="1857" ht="0" hidden="1" customHeight="1"/>
    <row r="1858" ht="0" hidden="1" customHeight="1"/>
    <row r="1859" ht="0" hidden="1" customHeight="1"/>
    <row r="1860" ht="0" hidden="1" customHeight="1"/>
    <row r="1861" ht="0" hidden="1" customHeight="1"/>
    <row r="1862" ht="0" hidden="1" customHeight="1"/>
    <row r="1863" ht="0" hidden="1" customHeight="1"/>
    <row r="1864" ht="0" hidden="1" customHeight="1"/>
    <row r="1865" ht="0" hidden="1" customHeight="1"/>
    <row r="1866" ht="0" hidden="1" customHeight="1"/>
    <row r="1867" ht="0" hidden="1" customHeight="1"/>
    <row r="1868" ht="0" hidden="1" customHeight="1"/>
    <row r="1869" ht="0" hidden="1" customHeight="1"/>
    <row r="1870" ht="0" hidden="1" customHeight="1"/>
    <row r="1871" ht="0" hidden="1" customHeight="1"/>
    <row r="1872" ht="0" hidden="1" customHeight="1"/>
    <row r="1873" ht="0" hidden="1" customHeight="1"/>
    <row r="1874" ht="0" hidden="1" customHeight="1"/>
    <row r="1875" ht="0" hidden="1" customHeight="1"/>
    <row r="1876" ht="0" hidden="1" customHeight="1"/>
    <row r="1877" ht="0" hidden="1" customHeight="1"/>
    <row r="1878" ht="0" hidden="1" customHeight="1"/>
    <row r="1879" ht="0" hidden="1" customHeight="1"/>
    <row r="1880" ht="0" hidden="1" customHeight="1"/>
    <row r="1881" ht="0" hidden="1" customHeight="1"/>
    <row r="1882" ht="0" hidden="1" customHeight="1"/>
    <row r="1883" ht="0" hidden="1" customHeight="1"/>
    <row r="1884" ht="0" hidden="1" customHeight="1"/>
    <row r="1885" ht="0" hidden="1" customHeight="1"/>
    <row r="1886" ht="0" hidden="1" customHeight="1"/>
    <row r="1887" ht="0" hidden="1" customHeight="1"/>
    <row r="1888" ht="0" hidden="1" customHeight="1"/>
    <row r="1889" ht="0" hidden="1" customHeight="1"/>
    <row r="1890" ht="0" hidden="1" customHeight="1"/>
    <row r="1891" ht="0" hidden="1" customHeight="1"/>
    <row r="1892" ht="0" hidden="1" customHeight="1"/>
    <row r="1893" ht="0" hidden="1" customHeight="1"/>
    <row r="1894" ht="0" hidden="1" customHeight="1"/>
    <row r="1895" ht="0" hidden="1" customHeight="1"/>
    <row r="1896" ht="0" hidden="1" customHeight="1"/>
    <row r="1897" ht="0" hidden="1" customHeight="1"/>
    <row r="1898" ht="0" hidden="1" customHeight="1"/>
    <row r="1899" ht="0" hidden="1" customHeight="1"/>
    <row r="1900" ht="0" hidden="1" customHeight="1"/>
    <row r="1901" ht="0" hidden="1" customHeight="1"/>
    <row r="1902" ht="0" hidden="1" customHeight="1"/>
    <row r="1903" ht="0" hidden="1" customHeight="1"/>
    <row r="1904" ht="0" hidden="1" customHeight="1"/>
    <row r="1905" ht="0" hidden="1" customHeight="1"/>
    <row r="1906" ht="0" hidden="1" customHeight="1"/>
    <row r="1907" ht="0" hidden="1" customHeight="1"/>
    <row r="1908" ht="0" hidden="1" customHeight="1"/>
    <row r="1909" ht="0" hidden="1" customHeight="1"/>
    <row r="1910" ht="0" hidden="1" customHeight="1"/>
    <row r="1911" ht="0" hidden="1" customHeight="1"/>
    <row r="1912" ht="0" hidden="1" customHeight="1"/>
    <row r="1913" ht="0" hidden="1" customHeight="1"/>
    <row r="1914" ht="0" hidden="1" customHeight="1"/>
    <row r="1915" ht="0" hidden="1" customHeight="1"/>
    <row r="1916" ht="0" hidden="1" customHeight="1"/>
    <row r="1917" ht="0" hidden="1" customHeight="1"/>
    <row r="1918" ht="0" hidden="1" customHeight="1"/>
    <row r="1919" ht="0" hidden="1" customHeight="1"/>
    <row r="1920" ht="0" hidden="1" customHeight="1"/>
    <row r="1921" ht="0" hidden="1" customHeight="1"/>
    <row r="1922" ht="0" hidden="1" customHeight="1"/>
    <row r="1923" ht="0" hidden="1" customHeight="1"/>
    <row r="1924" ht="0" hidden="1" customHeight="1"/>
    <row r="1925" ht="0" hidden="1" customHeight="1"/>
    <row r="1926" ht="0" hidden="1" customHeight="1"/>
    <row r="1927" ht="0" hidden="1" customHeight="1"/>
    <row r="1928" ht="0" hidden="1" customHeight="1"/>
    <row r="1929" ht="0" hidden="1" customHeight="1"/>
    <row r="1930" ht="0" hidden="1" customHeight="1"/>
    <row r="1931" ht="0" hidden="1" customHeight="1"/>
    <row r="1932" ht="0" hidden="1" customHeight="1"/>
    <row r="1933" ht="0" hidden="1" customHeight="1"/>
    <row r="1934" ht="0" hidden="1" customHeight="1"/>
    <row r="1935" ht="0" hidden="1" customHeight="1"/>
    <row r="1936" ht="0" hidden="1" customHeight="1"/>
    <row r="1937" ht="0" hidden="1" customHeight="1"/>
    <row r="1938" ht="0" hidden="1" customHeight="1"/>
    <row r="1939" ht="0" hidden="1" customHeight="1"/>
    <row r="1940" ht="0" hidden="1" customHeight="1"/>
    <row r="1941" ht="0" hidden="1" customHeight="1"/>
    <row r="1942" ht="0" hidden="1" customHeight="1"/>
    <row r="1943" ht="0" hidden="1" customHeight="1"/>
    <row r="1944" ht="0" hidden="1" customHeight="1"/>
    <row r="1945" ht="0" hidden="1" customHeight="1"/>
    <row r="1946" ht="0" hidden="1" customHeight="1"/>
    <row r="1947" ht="0" hidden="1" customHeight="1"/>
    <row r="1948" ht="0" hidden="1" customHeight="1"/>
    <row r="1949" ht="0" hidden="1" customHeight="1"/>
    <row r="1950" ht="0" hidden="1" customHeight="1"/>
    <row r="1951" ht="0" hidden="1" customHeight="1"/>
    <row r="1952" ht="0" hidden="1" customHeight="1"/>
    <row r="1953" ht="0" hidden="1" customHeight="1"/>
    <row r="1954" ht="0" hidden="1" customHeight="1"/>
    <row r="1955" ht="0" hidden="1" customHeight="1"/>
    <row r="1956" ht="0" hidden="1" customHeight="1"/>
    <row r="1957" ht="0" hidden="1" customHeight="1"/>
    <row r="1958" ht="0" hidden="1" customHeight="1"/>
    <row r="1959" ht="0" hidden="1" customHeight="1"/>
    <row r="1960" ht="0" hidden="1" customHeight="1"/>
    <row r="1961" ht="0" hidden="1" customHeight="1"/>
    <row r="1962" ht="0" hidden="1" customHeight="1"/>
    <row r="1963" ht="0" hidden="1" customHeight="1"/>
    <row r="1964" ht="0" hidden="1" customHeight="1"/>
    <row r="1965" ht="0" hidden="1" customHeight="1"/>
    <row r="1966" ht="0" hidden="1" customHeight="1"/>
    <row r="1967" ht="0" hidden="1" customHeight="1"/>
    <row r="1968" ht="0" hidden="1" customHeight="1"/>
    <row r="1969" ht="0" hidden="1" customHeight="1"/>
    <row r="1970" ht="0" hidden="1" customHeight="1"/>
    <row r="1971" ht="0" hidden="1" customHeight="1"/>
    <row r="1972" ht="0" hidden="1" customHeight="1"/>
    <row r="1973" ht="0" hidden="1" customHeight="1"/>
    <row r="1974" ht="0" hidden="1" customHeight="1"/>
    <row r="1975" ht="0" hidden="1" customHeight="1"/>
    <row r="1976" ht="0" hidden="1" customHeight="1"/>
    <row r="1977" ht="0" hidden="1" customHeight="1"/>
    <row r="1978" ht="0" hidden="1" customHeight="1"/>
    <row r="1979" ht="0" hidden="1" customHeight="1"/>
    <row r="1980" ht="0" hidden="1" customHeight="1"/>
    <row r="1981" ht="0" hidden="1" customHeight="1"/>
    <row r="1982" ht="0" hidden="1" customHeight="1"/>
    <row r="1983" ht="0" hidden="1" customHeight="1"/>
    <row r="1984" ht="0" hidden="1" customHeight="1"/>
    <row r="1985" ht="0" hidden="1" customHeight="1"/>
    <row r="1986" ht="0" hidden="1" customHeight="1"/>
    <row r="1987" ht="0" hidden="1" customHeight="1"/>
    <row r="1988" ht="0" hidden="1" customHeight="1"/>
    <row r="1989" ht="0" hidden="1" customHeight="1"/>
    <row r="1990" ht="0" hidden="1" customHeight="1"/>
    <row r="1991" ht="0" hidden="1" customHeight="1"/>
    <row r="1992" ht="0" hidden="1" customHeight="1"/>
    <row r="1993" ht="0" hidden="1" customHeight="1"/>
    <row r="1994" ht="0" hidden="1" customHeight="1"/>
    <row r="1995" ht="0" hidden="1" customHeight="1"/>
    <row r="1996" ht="0" hidden="1" customHeight="1"/>
    <row r="1997" ht="0" hidden="1" customHeight="1"/>
    <row r="1998" ht="0" hidden="1" customHeight="1"/>
    <row r="1999" ht="0" hidden="1" customHeight="1"/>
    <row r="2000" ht="0" hidden="1" customHeight="1"/>
    <row r="2001" ht="0" hidden="1" customHeight="1"/>
    <row r="2002" ht="0" hidden="1" customHeight="1"/>
    <row r="2003" ht="0" hidden="1" customHeight="1"/>
    <row r="2004" ht="0" hidden="1" customHeight="1"/>
    <row r="2005" ht="0" hidden="1" customHeight="1"/>
    <row r="2006" ht="0" hidden="1" customHeight="1"/>
    <row r="2007" ht="0" hidden="1" customHeight="1"/>
    <row r="2008" ht="0" hidden="1" customHeight="1"/>
    <row r="2009" ht="0" hidden="1" customHeight="1"/>
    <row r="2010" ht="0" hidden="1" customHeight="1"/>
    <row r="2011" ht="0" hidden="1" customHeight="1"/>
    <row r="2012" ht="0" hidden="1" customHeight="1"/>
    <row r="2013" ht="0" hidden="1" customHeight="1"/>
    <row r="2014" ht="0" hidden="1" customHeight="1"/>
    <row r="2015" ht="0" hidden="1" customHeight="1"/>
    <row r="2016" ht="0" hidden="1" customHeight="1"/>
    <row r="2017" ht="0" hidden="1" customHeight="1"/>
    <row r="2018" ht="0" hidden="1" customHeight="1"/>
    <row r="2019" ht="0" hidden="1" customHeight="1"/>
    <row r="2020" ht="0" hidden="1" customHeight="1"/>
    <row r="2021" ht="0" hidden="1" customHeight="1"/>
    <row r="2022" ht="0" hidden="1" customHeight="1"/>
    <row r="2023" ht="0" hidden="1" customHeight="1"/>
    <row r="2024" ht="0" hidden="1" customHeight="1"/>
    <row r="2025" ht="0" hidden="1" customHeight="1"/>
    <row r="2026" ht="0" hidden="1" customHeight="1"/>
    <row r="2027" ht="0" hidden="1" customHeight="1"/>
    <row r="2028" ht="0" hidden="1" customHeight="1"/>
    <row r="2029" ht="0" hidden="1" customHeight="1"/>
    <row r="2030" ht="0" hidden="1" customHeight="1"/>
    <row r="2031" ht="0" hidden="1" customHeight="1"/>
    <row r="2032" ht="0" hidden="1" customHeight="1"/>
    <row r="2033" ht="0" hidden="1" customHeight="1"/>
    <row r="2034" ht="0" hidden="1" customHeight="1"/>
    <row r="2035" ht="0" hidden="1" customHeight="1"/>
    <row r="2036" ht="0" hidden="1" customHeight="1"/>
    <row r="2037" ht="0" hidden="1" customHeight="1"/>
    <row r="2038" ht="0" hidden="1" customHeight="1"/>
    <row r="2039" ht="0" hidden="1" customHeight="1"/>
    <row r="2040" ht="0" hidden="1" customHeight="1"/>
    <row r="2041" ht="0" hidden="1" customHeight="1"/>
    <row r="2042" ht="0" hidden="1" customHeight="1"/>
    <row r="2043" ht="0" hidden="1" customHeight="1"/>
    <row r="2044" ht="0" hidden="1" customHeight="1"/>
    <row r="2045" ht="0" hidden="1" customHeight="1"/>
    <row r="2046" ht="0" hidden="1" customHeight="1"/>
    <row r="2047" ht="0" hidden="1" customHeight="1"/>
    <row r="2048" ht="0" hidden="1" customHeight="1"/>
    <row r="2049" ht="0" hidden="1" customHeight="1"/>
    <row r="2050" ht="0" hidden="1" customHeight="1"/>
    <row r="2051" ht="0" hidden="1" customHeight="1"/>
    <row r="2052" ht="0" hidden="1" customHeight="1"/>
    <row r="2053" ht="0" hidden="1" customHeight="1"/>
    <row r="2054" ht="0" hidden="1" customHeight="1"/>
    <row r="2055" ht="0" hidden="1" customHeight="1"/>
    <row r="2056" ht="0" hidden="1" customHeight="1"/>
    <row r="2057" ht="0" hidden="1" customHeight="1"/>
    <row r="2058" ht="0" hidden="1" customHeight="1"/>
    <row r="2059" ht="0" hidden="1" customHeight="1"/>
    <row r="2060" ht="0" hidden="1" customHeight="1"/>
    <row r="2061" ht="0" hidden="1" customHeight="1"/>
    <row r="2062" ht="0" hidden="1" customHeight="1"/>
    <row r="2063" ht="0" hidden="1" customHeight="1"/>
    <row r="2064" ht="0" hidden="1" customHeight="1"/>
    <row r="2065" ht="0" hidden="1" customHeight="1"/>
    <row r="2066" ht="0" hidden="1" customHeight="1"/>
    <row r="2067" ht="0" hidden="1" customHeight="1"/>
    <row r="2068" ht="0" hidden="1" customHeight="1"/>
    <row r="2069" ht="0" hidden="1" customHeight="1"/>
    <row r="2070" ht="0" hidden="1" customHeight="1"/>
    <row r="2071" ht="0" hidden="1" customHeight="1"/>
    <row r="2072" ht="0" hidden="1" customHeight="1"/>
    <row r="2073" ht="0" hidden="1" customHeight="1"/>
    <row r="2074" ht="0" hidden="1" customHeight="1"/>
    <row r="2075" ht="0" hidden="1" customHeight="1"/>
    <row r="2076" ht="0" hidden="1" customHeight="1"/>
    <row r="2077" ht="0" hidden="1" customHeight="1"/>
    <row r="2078" ht="0" hidden="1" customHeight="1"/>
    <row r="2079" ht="0" hidden="1" customHeight="1"/>
    <row r="2080" ht="0" hidden="1" customHeight="1"/>
    <row r="2081" ht="0" hidden="1" customHeight="1"/>
    <row r="2082" ht="0" hidden="1" customHeight="1"/>
    <row r="2083" ht="0" hidden="1" customHeight="1"/>
    <row r="2084" ht="0" hidden="1" customHeight="1"/>
    <row r="2085" ht="0" hidden="1" customHeight="1"/>
    <row r="2086" ht="0" hidden="1" customHeight="1"/>
    <row r="2087" ht="0" hidden="1" customHeight="1"/>
    <row r="2088" ht="0" hidden="1" customHeight="1"/>
    <row r="2089" ht="0" hidden="1" customHeight="1"/>
    <row r="2090" ht="0" hidden="1" customHeight="1"/>
    <row r="2091" ht="0" hidden="1" customHeight="1"/>
    <row r="2092" ht="0" hidden="1" customHeight="1"/>
    <row r="2093" ht="0" hidden="1" customHeight="1"/>
    <row r="2094" ht="0" hidden="1" customHeight="1"/>
    <row r="2095" ht="0" hidden="1" customHeight="1"/>
    <row r="2096" ht="0" hidden="1" customHeight="1"/>
    <row r="2097" ht="0" hidden="1" customHeight="1"/>
    <row r="2098" ht="0" hidden="1" customHeight="1"/>
    <row r="2099" ht="0" hidden="1" customHeight="1"/>
    <row r="2100" ht="0" hidden="1" customHeight="1"/>
    <row r="2101" ht="0" hidden="1" customHeight="1"/>
    <row r="2102" ht="0" hidden="1" customHeight="1"/>
    <row r="2103" ht="0" hidden="1" customHeight="1"/>
    <row r="2104" ht="0" hidden="1" customHeight="1"/>
    <row r="2105" ht="0" hidden="1" customHeight="1"/>
    <row r="2106" ht="0" hidden="1" customHeight="1"/>
    <row r="2107" ht="0" hidden="1" customHeight="1"/>
    <row r="2108" ht="0" hidden="1" customHeight="1"/>
    <row r="2109" ht="0" hidden="1" customHeight="1"/>
    <row r="2110" ht="0" hidden="1" customHeight="1"/>
    <row r="2111" ht="0" hidden="1" customHeight="1"/>
    <row r="2112" ht="0" hidden="1" customHeight="1"/>
    <row r="2113" ht="0" hidden="1" customHeight="1"/>
    <row r="2114" ht="0" hidden="1" customHeight="1"/>
    <row r="2115" ht="0" hidden="1" customHeight="1"/>
    <row r="2116" ht="0" hidden="1" customHeight="1"/>
    <row r="2117" ht="0" hidden="1" customHeight="1"/>
    <row r="2118" ht="0" hidden="1" customHeight="1"/>
    <row r="2119" ht="0" hidden="1" customHeight="1"/>
    <row r="2120" ht="0" hidden="1" customHeight="1"/>
    <row r="2121" ht="0" hidden="1" customHeight="1"/>
    <row r="2122" ht="0" hidden="1" customHeight="1"/>
    <row r="2123" ht="0" hidden="1" customHeight="1"/>
    <row r="2124" ht="0" hidden="1" customHeight="1"/>
    <row r="2125" ht="0" hidden="1" customHeight="1"/>
    <row r="2126" ht="0" hidden="1" customHeight="1"/>
    <row r="2127" ht="0" hidden="1" customHeight="1"/>
    <row r="2128" ht="0" hidden="1" customHeight="1"/>
    <row r="2129" ht="0" hidden="1" customHeight="1"/>
    <row r="2130" ht="0" hidden="1" customHeight="1"/>
    <row r="2131" ht="0" hidden="1" customHeight="1"/>
    <row r="2132" ht="0" hidden="1" customHeight="1"/>
    <row r="2133" ht="0" hidden="1" customHeight="1"/>
    <row r="2134" ht="0" hidden="1" customHeight="1"/>
    <row r="2135" ht="0" hidden="1" customHeight="1"/>
    <row r="2136" ht="0" hidden="1" customHeight="1"/>
    <row r="2137" ht="0" hidden="1" customHeight="1"/>
    <row r="2138" ht="0" hidden="1" customHeight="1"/>
    <row r="2139" ht="0" hidden="1" customHeight="1"/>
    <row r="2140" ht="0" hidden="1" customHeight="1"/>
    <row r="2141" ht="0" hidden="1" customHeight="1"/>
    <row r="2142" ht="0" hidden="1" customHeight="1"/>
    <row r="2143" ht="0" hidden="1" customHeight="1"/>
    <row r="2144" ht="0" hidden="1" customHeight="1"/>
    <row r="2145" ht="0" hidden="1" customHeight="1"/>
    <row r="2146" ht="0" hidden="1" customHeight="1"/>
    <row r="2147" ht="0" hidden="1" customHeight="1"/>
    <row r="2148" ht="0" hidden="1" customHeight="1"/>
    <row r="2149" ht="0" hidden="1" customHeight="1"/>
    <row r="2150" ht="0" hidden="1" customHeight="1"/>
    <row r="2151" ht="0" hidden="1" customHeight="1"/>
    <row r="2152" ht="0" hidden="1" customHeight="1"/>
    <row r="2153" ht="0" hidden="1" customHeight="1"/>
    <row r="2154" ht="0" hidden="1" customHeight="1"/>
    <row r="2155" ht="0" hidden="1" customHeight="1"/>
    <row r="2156" ht="0" hidden="1" customHeight="1"/>
    <row r="2157" ht="0" hidden="1" customHeight="1"/>
    <row r="2158" ht="0" hidden="1" customHeight="1"/>
    <row r="2159" ht="0" hidden="1" customHeight="1"/>
    <row r="2160" ht="0" hidden="1" customHeight="1"/>
    <row r="2161" ht="0" hidden="1" customHeight="1"/>
    <row r="2162" ht="0" hidden="1" customHeight="1"/>
    <row r="2163" ht="0" hidden="1" customHeight="1"/>
    <row r="2164" ht="0" hidden="1" customHeight="1"/>
    <row r="2165" ht="0" hidden="1" customHeight="1"/>
    <row r="2166" ht="0" hidden="1" customHeight="1"/>
    <row r="2167" ht="0" hidden="1" customHeight="1"/>
    <row r="2168" ht="0" hidden="1" customHeight="1"/>
    <row r="2169" ht="0" hidden="1" customHeight="1"/>
    <row r="2170" ht="0" hidden="1" customHeight="1"/>
    <row r="2171" ht="0" hidden="1" customHeight="1"/>
    <row r="2172" ht="0" hidden="1" customHeight="1"/>
    <row r="2173" ht="0" hidden="1" customHeight="1"/>
    <row r="2174" ht="0" hidden="1" customHeight="1"/>
    <row r="2175" ht="0" hidden="1" customHeight="1"/>
    <row r="2176" ht="0" hidden="1" customHeight="1"/>
    <row r="2177" ht="0" hidden="1" customHeight="1"/>
    <row r="2178" ht="0" hidden="1" customHeight="1"/>
    <row r="2179" ht="0" hidden="1" customHeight="1"/>
    <row r="2180" ht="0" hidden="1" customHeight="1"/>
    <row r="2181" ht="0" hidden="1" customHeight="1"/>
    <row r="2182" ht="0" hidden="1" customHeight="1"/>
    <row r="2183" ht="0" hidden="1" customHeight="1"/>
    <row r="2184" ht="0" hidden="1" customHeight="1"/>
    <row r="2185" ht="0" hidden="1" customHeight="1"/>
    <row r="2186" ht="0" hidden="1" customHeight="1"/>
    <row r="2187" ht="0" hidden="1" customHeight="1"/>
    <row r="2188" ht="0" hidden="1" customHeight="1"/>
    <row r="2189" ht="0" hidden="1" customHeight="1"/>
    <row r="2190" ht="0" hidden="1" customHeight="1"/>
    <row r="2191" ht="0" hidden="1" customHeight="1"/>
    <row r="2192" ht="0" hidden="1" customHeight="1"/>
    <row r="2193" ht="0" hidden="1" customHeight="1"/>
    <row r="2194" ht="0" hidden="1" customHeight="1"/>
    <row r="2195" ht="0" hidden="1" customHeight="1"/>
    <row r="2196" ht="0" hidden="1" customHeight="1"/>
    <row r="2197" ht="0" hidden="1" customHeight="1"/>
    <row r="2198" ht="0" hidden="1" customHeight="1"/>
    <row r="2199" ht="0" hidden="1" customHeight="1"/>
    <row r="2200" ht="0" hidden="1" customHeight="1"/>
    <row r="2201" ht="0" hidden="1" customHeight="1"/>
    <row r="2202" ht="0" hidden="1" customHeight="1"/>
    <row r="2203" ht="0" hidden="1" customHeight="1"/>
    <row r="2204" ht="0" hidden="1" customHeight="1"/>
    <row r="2205" ht="0" hidden="1" customHeight="1"/>
    <row r="2206" ht="0" hidden="1" customHeight="1"/>
    <row r="2207" ht="0" hidden="1" customHeight="1"/>
    <row r="2208" ht="0" hidden="1" customHeight="1"/>
    <row r="2209" ht="0" hidden="1" customHeight="1"/>
    <row r="2210" ht="0" hidden="1" customHeight="1"/>
    <row r="2211" ht="0" hidden="1" customHeight="1"/>
    <row r="2212" ht="0" hidden="1" customHeight="1"/>
    <row r="2213" ht="0" hidden="1" customHeight="1"/>
    <row r="2214" ht="0" hidden="1" customHeight="1"/>
    <row r="2215" ht="0" hidden="1" customHeight="1"/>
    <row r="2216" ht="0" hidden="1" customHeight="1"/>
    <row r="2217" ht="0" hidden="1" customHeight="1"/>
    <row r="2218" ht="0" hidden="1" customHeight="1"/>
    <row r="2219" ht="0" hidden="1" customHeight="1"/>
    <row r="2220" ht="0" hidden="1" customHeight="1"/>
    <row r="2221" ht="0" hidden="1" customHeight="1"/>
    <row r="2222" ht="0" hidden="1" customHeight="1"/>
    <row r="2223" ht="0" hidden="1" customHeight="1"/>
    <row r="2224" ht="0" hidden="1" customHeight="1"/>
    <row r="2225" ht="0" hidden="1" customHeight="1"/>
    <row r="2226" ht="0" hidden="1" customHeight="1"/>
    <row r="2227" ht="0" hidden="1" customHeight="1"/>
    <row r="2228" ht="0" hidden="1" customHeight="1"/>
    <row r="2229" ht="0" hidden="1" customHeight="1"/>
    <row r="2230" ht="0" hidden="1" customHeight="1"/>
    <row r="2231" ht="0" hidden="1" customHeight="1"/>
    <row r="2232" ht="0" hidden="1" customHeight="1"/>
    <row r="2233" ht="0" hidden="1" customHeight="1"/>
    <row r="2234" ht="0" hidden="1" customHeight="1"/>
    <row r="2235" ht="0" hidden="1" customHeight="1"/>
    <row r="2236" ht="0" hidden="1" customHeight="1"/>
    <row r="2237" ht="0" hidden="1" customHeight="1"/>
    <row r="2238" ht="0" hidden="1" customHeight="1"/>
    <row r="2239" ht="0" hidden="1" customHeight="1"/>
    <row r="2240" ht="0" hidden="1" customHeight="1"/>
    <row r="2241" ht="0" hidden="1" customHeight="1"/>
    <row r="2242" ht="0" hidden="1" customHeight="1"/>
    <row r="2243" ht="0" hidden="1" customHeight="1"/>
    <row r="2244" ht="0" hidden="1" customHeight="1"/>
    <row r="2245" ht="0" hidden="1" customHeight="1"/>
    <row r="2246" ht="0" hidden="1" customHeight="1"/>
    <row r="2247" ht="0" hidden="1" customHeight="1"/>
    <row r="2248" ht="0" hidden="1" customHeight="1"/>
    <row r="2249" ht="0" hidden="1" customHeight="1"/>
    <row r="2250" ht="0" hidden="1" customHeight="1"/>
    <row r="2251" ht="0" hidden="1" customHeight="1"/>
    <row r="2252" ht="0" hidden="1" customHeight="1"/>
    <row r="2253" ht="0" hidden="1" customHeight="1"/>
    <row r="2254" ht="0" hidden="1" customHeight="1"/>
    <row r="2255" ht="0" hidden="1" customHeight="1"/>
    <row r="2256" ht="0" hidden="1" customHeight="1"/>
    <row r="2257" ht="0" hidden="1" customHeight="1"/>
    <row r="2258" ht="0" hidden="1" customHeight="1"/>
    <row r="2259" ht="0" hidden="1" customHeight="1"/>
    <row r="2260" ht="0" hidden="1" customHeight="1"/>
    <row r="2261" ht="0" hidden="1" customHeight="1"/>
    <row r="2262" ht="0" hidden="1" customHeight="1"/>
    <row r="2263" ht="0" hidden="1" customHeight="1"/>
    <row r="2264" ht="0" hidden="1" customHeight="1"/>
    <row r="2265" ht="0" hidden="1" customHeight="1"/>
    <row r="2266" ht="0" hidden="1" customHeight="1"/>
    <row r="2267" ht="0" hidden="1" customHeight="1"/>
    <row r="2268" ht="0" hidden="1" customHeight="1"/>
    <row r="2269" ht="0" hidden="1" customHeight="1"/>
    <row r="2270" ht="0" hidden="1" customHeight="1"/>
    <row r="2271" ht="0" hidden="1" customHeight="1"/>
    <row r="2272" ht="0" hidden="1" customHeight="1"/>
    <row r="2273" ht="0" hidden="1" customHeight="1"/>
    <row r="2274" ht="0" hidden="1" customHeight="1"/>
    <row r="2275" ht="0" hidden="1" customHeight="1"/>
    <row r="2276" ht="0" hidden="1" customHeight="1"/>
    <row r="2277" ht="0" hidden="1" customHeight="1"/>
    <row r="2278" ht="0" hidden="1" customHeight="1"/>
    <row r="2279" ht="0" hidden="1" customHeight="1"/>
    <row r="2280" ht="0" hidden="1" customHeight="1"/>
    <row r="2281" ht="0" hidden="1" customHeight="1"/>
    <row r="2282" ht="0" hidden="1" customHeight="1"/>
    <row r="2283" ht="0" hidden="1" customHeight="1"/>
    <row r="2284" ht="0" hidden="1" customHeight="1"/>
    <row r="2285" ht="0" hidden="1" customHeight="1"/>
    <row r="2286" ht="0" hidden="1" customHeight="1"/>
    <row r="2287" ht="0" hidden="1" customHeight="1"/>
    <row r="2288" ht="0" hidden="1" customHeight="1"/>
    <row r="2289" ht="0" hidden="1" customHeight="1"/>
    <row r="2290" ht="0" hidden="1" customHeight="1"/>
    <row r="2291" ht="0" hidden="1" customHeight="1"/>
    <row r="2292" ht="0" hidden="1" customHeight="1"/>
    <row r="2293" ht="0" hidden="1" customHeight="1"/>
    <row r="2294" ht="0" hidden="1" customHeight="1"/>
    <row r="2295" ht="0" hidden="1" customHeight="1"/>
    <row r="2296" ht="0" hidden="1" customHeight="1"/>
    <row r="2297" ht="0" hidden="1" customHeight="1"/>
    <row r="2298" ht="0" hidden="1" customHeight="1"/>
    <row r="2299" ht="0" hidden="1" customHeight="1"/>
    <row r="2300" ht="0" hidden="1" customHeight="1"/>
    <row r="2301" ht="0" hidden="1" customHeight="1"/>
    <row r="2302" ht="0" hidden="1" customHeight="1"/>
    <row r="2303" ht="0" hidden="1" customHeight="1"/>
    <row r="2304" ht="0" hidden="1" customHeight="1"/>
    <row r="2305" ht="0" hidden="1" customHeight="1"/>
    <row r="2306" ht="0" hidden="1" customHeight="1"/>
    <row r="2307" ht="0" hidden="1" customHeight="1"/>
    <row r="2308" ht="0" hidden="1" customHeight="1"/>
    <row r="2309" ht="0" hidden="1" customHeight="1"/>
    <row r="2310" ht="0" hidden="1" customHeight="1"/>
    <row r="2311" ht="0" hidden="1" customHeight="1"/>
    <row r="2312" ht="0" hidden="1" customHeight="1"/>
    <row r="2313" ht="0" hidden="1" customHeight="1"/>
    <row r="2314" ht="0" hidden="1" customHeight="1"/>
    <row r="2315" ht="0" hidden="1" customHeight="1"/>
    <row r="2316" ht="0" hidden="1" customHeight="1"/>
    <row r="2317" ht="0" hidden="1" customHeight="1"/>
    <row r="2318" ht="0" hidden="1" customHeight="1"/>
    <row r="2319" ht="0" hidden="1" customHeight="1"/>
    <row r="2320" ht="0" hidden="1" customHeight="1"/>
    <row r="2321" ht="0" hidden="1" customHeight="1"/>
    <row r="2322" ht="0" hidden="1" customHeight="1"/>
    <row r="2323" ht="0" hidden="1" customHeight="1"/>
    <row r="2324" ht="0" hidden="1" customHeight="1"/>
    <row r="2325" ht="0" hidden="1" customHeight="1"/>
    <row r="2326" ht="0" hidden="1" customHeight="1"/>
    <row r="2327" ht="0" hidden="1" customHeight="1"/>
    <row r="2328" ht="0" hidden="1" customHeight="1"/>
    <row r="2329" ht="0" hidden="1" customHeight="1"/>
    <row r="2330" ht="0" hidden="1" customHeight="1"/>
    <row r="2331" ht="0" hidden="1" customHeight="1"/>
    <row r="2332" ht="0" hidden="1" customHeight="1"/>
    <row r="2333" ht="0" hidden="1" customHeight="1"/>
    <row r="2334" ht="0" hidden="1" customHeight="1"/>
    <row r="2335" ht="0" hidden="1" customHeight="1"/>
    <row r="2336" ht="0" hidden="1" customHeight="1"/>
    <row r="2337" ht="0" hidden="1" customHeight="1"/>
    <row r="2338" ht="0" hidden="1" customHeight="1"/>
    <row r="2339" ht="0" hidden="1" customHeight="1"/>
    <row r="2340" ht="0" hidden="1" customHeight="1"/>
    <row r="2341" ht="0" hidden="1" customHeight="1"/>
    <row r="2342" ht="0" hidden="1" customHeight="1"/>
    <row r="2343" ht="0" hidden="1" customHeight="1"/>
    <row r="2344" ht="0" hidden="1" customHeight="1"/>
    <row r="2345" ht="0" hidden="1" customHeight="1"/>
    <row r="2346" ht="0" hidden="1" customHeight="1"/>
    <row r="2347" ht="0" hidden="1" customHeight="1"/>
    <row r="2348" ht="0" hidden="1" customHeight="1"/>
    <row r="2349" ht="0" hidden="1" customHeight="1"/>
    <row r="2350" ht="0" hidden="1" customHeight="1"/>
    <row r="2351" ht="0" hidden="1" customHeight="1"/>
    <row r="2352" ht="0" hidden="1" customHeight="1"/>
    <row r="2353" ht="0" hidden="1" customHeight="1"/>
    <row r="2354" ht="0" hidden="1" customHeight="1"/>
    <row r="2355" ht="0" hidden="1" customHeight="1"/>
    <row r="2356" ht="0" hidden="1" customHeight="1"/>
    <row r="2357" ht="0" hidden="1" customHeight="1"/>
    <row r="2358" ht="0" hidden="1" customHeight="1"/>
    <row r="2359" ht="0" hidden="1" customHeight="1"/>
    <row r="2360" ht="0" hidden="1" customHeight="1"/>
    <row r="2361" ht="0" hidden="1" customHeight="1"/>
    <row r="2362" ht="0" hidden="1" customHeight="1"/>
    <row r="2363" ht="0" hidden="1" customHeight="1"/>
    <row r="2364" ht="0" hidden="1" customHeight="1"/>
    <row r="2365" ht="0" hidden="1" customHeight="1"/>
    <row r="2366" ht="0" hidden="1" customHeight="1"/>
    <row r="2367" ht="0" hidden="1" customHeight="1"/>
    <row r="2368" ht="0" hidden="1" customHeight="1"/>
    <row r="2369" ht="0" hidden="1" customHeight="1"/>
    <row r="2370" ht="0" hidden="1" customHeight="1"/>
    <row r="2371" ht="0" hidden="1" customHeight="1"/>
    <row r="2372" ht="0" hidden="1" customHeight="1"/>
    <row r="2373" ht="0" hidden="1" customHeight="1"/>
    <row r="2374" ht="0" hidden="1" customHeight="1"/>
    <row r="2375" ht="0" hidden="1" customHeight="1"/>
    <row r="2376" ht="0" hidden="1" customHeight="1"/>
    <row r="2377" ht="0" hidden="1" customHeight="1"/>
    <row r="2378" ht="0" hidden="1" customHeight="1"/>
    <row r="2379" ht="0" hidden="1" customHeight="1"/>
    <row r="2380" ht="0" hidden="1" customHeight="1"/>
    <row r="2381" ht="0" hidden="1" customHeight="1"/>
    <row r="2382" ht="0" hidden="1" customHeight="1"/>
    <row r="2383" ht="0" hidden="1" customHeight="1"/>
    <row r="2384" ht="0" hidden="1" customHeight="1"/>
    <row r="2385" ht="0" hidden="1" customHeight="1"/>
    <row r="2386" ht="0" hidden="1" customHeight="1"/>
    <row r="2387" ht="0" hidden="1" customHeight="1"/>
    <row r="2388" ht="0" hidden="1" customHeight="1"/>
    <row r="2389" ht="0" hidden="1" customHeight="1"/>
    <row r="2390" ht="0" hidden="1" customHeight="1"/>
    <row r="2391" ht="0" hidden="1" customHeight="1"/>
    <row r="2392" ht="0" hidden="1" customHeight="1"/>
    <row r="2393" ht="0" hidden="1" customHeight="1"/>
    <row r="2394" ht="0" hidden="1" customHeight="1"/>
    <row r="2395" ht="0" hidden="1" customHeight="1"/>
    <row r="2396" ht="0" hidden="1" customHeight="1"/>
    <row r="2397" ht="0" hidden="1" customHeight="1"/>
    <row r="2398" ht="0" hidden="1" customHeight="1"/>
    <row r="2399" ht="0" hidden="1" customHeight="1"/>
    <row r="2400" ht="0" hidden="1" customHeight="1"/>
    <row r="2401" ht="0" hidden="1" customHeight="1"/>
    <row r="2402" ht="0" hidden="1" customHeight="1"/>
    <row r="2403" ht="0" hidden="1" customHeight="1"/>
    <row r="2404" ht="0" hidden="1" customHeight="1"/>
    <row r="2405" ht="0" hidden="1" customHeight="1"/>
    <row r="2406" ht="0" hidden="1" customHeight="1"/>
    <row r="2407" ht="0" hidden="1" customHeight="1"/>
    <row r="2408" ht="0" hidden="1" customHeight="1"/>
    <row r="2409" ht="0" hidden="1" customHeight="1"/>
    <row r="2410" ht="0" hidden="1" customHeight="1"/>
    <row r="2411" ht="0" hidden="1" customHeight="1"/>
    <row r="2412" ht="0" hidden="1" customHeight="1"/>
    <row r="2413" ht="0" hidden="1" customHeight="1"/>
    <row r="2414" ht="0" hidden="1" customHeight="1"/>
    <row r="2415" ht="0" hidden="1" customHeight="1"/>
    <row r="2416" ht="0" hidden="1" customHeight="1"/>
    <row r="2417" ht="0" hidden="1" customHeight="1"/>
    <row r="2418" ht="0" hidden="1" customHeight="1"/>
    <row r="2419" ht="0" hidden="1" customHeight="1"/>
    <row r="2420" ht="0" hidden="1" customHeight="1"/>
    <row r="2421" ht="0" hidden="1" customHeight="1"/>
    <row r="2422" ht="0" hidden="1" customHeight="1"/>
    <row r="2423" ht="0" hidden="1" customHeight="1"/>
    <row r="2424" ht="0" hidden="1" customHeight="1"/>
    <row r="2425" ht="0" hidden="1" customHeight="1"/>
    <row r="2426" ht="0" hidden="1" customHeight="1"/>
    <row r="2427" ht="0" hidden="1" customHeight="1"/>
    <row r="2428" ht="0" hidden="1" customHeight="1"/>
    <row r="2429" ht="0" hidden="1" customHeight="1"/>
    <row r="2430" ht="0" hidden="1" customHeight="1"/>
    <row r="2431" ht="0" hidden="1" customHeight="1"/>
    <row r="2432" ht="0" hidden="1" customHeight="1"/>
    <row r="2433" ht="0" hidden="1" customHeight="1"/>
    <row r="2434" ht="0" hidden="1" customHeight="1"/>
    <row r="2435" ht="0" hidden="1" customHeight="1"/>
    <row r="2436" ht="0" hidden="1" customHeight="1"/>
    <row r="2437" ht="0" hidden="1" customHeight="1"/>
    <row r="2438" ht="0" hidden="1" customHeight="1"/>
    <row r="2439" ht="0" hidden="1" customHeight="1"/>
    <row r="2440" ht="0" hidden="1" customHeight="1"/>
    <row r="2441" ht="0" hidden="1" customHeight="1"/>
    <row r="2442" ht="0" hidden="1" customHeight="1"/>
    <row r="2443" ht="0" hidden="1" customHeight="1"/>
    <row r="2444" ht="0" hidden="1" customHeight="1"/>
    <row r="2445" ht="0" hidden="1" customHeight="1"/>
    <row r="2446" ht="0" hidden="1" customHeight="1"/>
    <row r="2447" ht="0" hidden="1" customHeight="1"/>
    <row r="2448" ht="0" hidden="1" customHeight="1"/>
    <row r="2449" ht="0" hidden="1" customHeight="1"/>
    <row r="2450" ht="0" hidden="1" customHeight="1"/>
    <row r="2451" ht="0" hidden="1" customHeight="1"/>
    <row r="2452" ht="0" hidden="1" customHeight="1"/>
    <row r="2453" ht="0" hidden="1" customHeight="1"/>
    <row r="2454" ht="0" hidden="1" customHeight="1"/>
    <row r="2455" ht="0" hidden="1" customHeight="1"/>
    <row r="2456" ht="0" hidden="1" customHeight="1"/>
    <row r="2457" ht="0" hidden="1" customHeight="1"/>
    <row r="2458" ht="0" hidden="1" customHeight="1"/>
    <row r="2459" ht="0" hidden="1" customHeight="1"/>
    <row r="2460" ht="0" hidden="1" customHeight="1"/>
    <row r="2461" ht="0" hidden="1" customHeight="1"/>
    <row r="2462" ht="0" hidden="1" customHeight="1"/>
    <row r="2463" ht="0" hidden="1" customHeight="1"/>
    <row r="2464" ht="0" hidden="1" customHeight="1"/>
    <row r="2465" ht="0" hidden="1" customHeight="1"/>
    <row r="2466" ht="0" hidden="1" customHeight="1"/>
    <row r="2467" ht="0" hidden="1" customHeight="1"/>
    <row r="2468" ht="0" hidden="1" customHeight="1"/>
    <row r="2469" ht="0" hidden="1" customHeight="1"/>
    <row r="2470" ht="0" hidden="1" customHeight="1"/>
    <row r="2471" ht="0" hidden="1" customHeight="1"/>
    <row r="2472" ht="0" hidden="1" customHeight="1"/>
    <row r="2473" ht="0" hidden="1" customHeight="1"/>
    <row r="2474" ht="0" hidden="1" customHeight="1"/>
    <row r="2475" ht="0" hidden="1" customHeight="1"/>
    <row r="2476" ht="0" hidden="1" customHeight="1"/>
    <row r="2477" ht="0" hidden="1" customHeight="1"/>
    <row r="2478" ht="0" hidden="1" customHeight="1"/>
    <row r="2479" ht="0" hidden="1" customHeight="1"/>
    <row r="2480" ht="0" hidden="1" customHeight="1"/>
    <row r="2481" ht="0" hidden="1" customHeight="1"/>
    <row r="2482" ht="0" hidden="1" customHeight="1"/>
    <row r="2483" ht="0" hidden="1" customHeight="1"/>
    <row r="2484" ht="0" hidden="1" customHeight="1"/>
    <row r="2485" ht="0" hidden="1" customHeight="1"/>
    <row r="2486" ht="0" hidden="1" customHeight="1"/>
    <row r="2487" ht="0" hidden="1" customHeight="1"/>
    <row r="2488" ht="0" hidden="1" customHeight="1"/>
    <row r="2489" ht="0" hidden="1" customHeight="1"/>
    <row r="2490" ht="0" hidden="1" customHeight="1"/>
    <row r="2491" ht="0" hidden="1" customHeight="1"/>
    <row r="2492" ht="0" hidden="1" customHeight="1"/>
    <row r="2493" ht="0" hidden="1" customHeight="1"/>
    <row r="2494" ht="0" hidden="1" customHeight="1"/>
    <row r="2495" ht="0" hidden="1" customHeight="1"/>
    <row r="2496" ht="0" hidden="1" customHeight="1"/>
    <row r="2497" ht="0" hidden="1" customHeight="1"/>
    <row r="2498" ht="0" hidden="1" customHeight="1"/>
    <row r="2499" ht="0" hidden="1" customHeight="1"/>
    <row r="2500" ht="0" hidden="1" customHeight="1"/>
    <row r="2501" ht="0" hidden="1" customHeight="1"/>
    <row r="2502" ht="0" hidden="1" customHeight="1"/>
    <row r="2503" ht="0" hidden="1" customHeight="1"/>
    <row r="2504" ht="0" hidden="1" customHeight="1"/>
    <row r="2505" ht="0" hidden="1" customHeight="1"/>
    <row r="2506" ht="0" hidden="1" customHeight="1"/>
    <row r="2507" ht="0" hidden="1" customHeight="1"/>
    <row r="2508" ht="0" hidden="1" customHeight="1"/>
    <row r="2509" ht="0" hidden="1" customHeight="1"/>
    <row r="2510" ht="0" hidden="1" customHeight="1"/>
    <row r="2511" ht="0" hidden="1" customHeight="1"/>
    <row r="2512" ht="0" hidden="1" customHeight="1"/>
    <row r="2513" ht="0" hidden="1" customHeight="1"/>
    <row r="2514" ht="0" hidden="1" customHeight="1"/>
    <row r="2515" ht="0" hidden="1" customHeight="1"/>
    <row r="2516" ht="0" hidden="1" customHeight="1"/>
    <row r="2517" ht="0" hidden="1" customHeight="1"/>
    <row r="2518" ht="0" hidden="1" customHeight="1"/>
    <row r="2519" ht="0" hidden="1" customHeight="1"/>
    <row r="2520" ht="0" hidden="1" customHeight="1"/>
    <row r="2521" ht="0" hidden="1" customHeight="1"/>
    <row r="2522" ht="0" hidden="1" customHeight="1"/>
    <row r="2523" ht="0" hidden="1" customHeight="1"/>
    <row r="2524" ht="0" hidden="1" customHeight="1"/>
    <row r="2525" ht="0" hidden="1" customHeight="1"/>
    <row r="2526" ht="0" hidden="1" customHeight="1"/>
    <row r="2527" ht="0" hidden="1" customHeight="1"/>
    <row r="2528" ht="0" hidden="1" customHeight="1"/>
    <row r="2529" ht="0" hidden="1" customHeight="1"/>
    <row r="2530" ht="0" hidden="1" customHeight="1"/>
    <row r="2531" ht="0" hidden="1" customHeight="1"/>
    <row r="2532" ht="0" hidden="1" customHeight="1"/>
    <row r="2533" ht="0" hidden="1" customHeight="1"/>
    <row r="2534" ht="0" hidden="1" customHeight="1"/>
    <row r="2535" ht="0" hidden="1" customHeight="1"/>
    <row r="2536" ht="0" hidden="1" customHeight="1"/>
    <row r="2537" ht="0" hidden="1" customHeight="1"/>
    <row r="2538" ht="0" hidden="1" customHeight="1"/>
    <row r="2539" ht="0" hidden="1" customHeight="1"/>
    <row r="2540" ht="0" hidden="1" customHeight="1"/>
    <row r="2541" ht="0" hidden="1" customHeight="1"/>
    <row r="2542" ht="0" hidden="1" customHeight="1"/>
    <row r="2543" ht="0" hidden="1" customHeight="1"/>
    <row r="2544" ht="0" hidden="1" customHeight="1"/>
    <row r="2545" ht="0" hidden="1" customHeight="1"/>
    <row r="2546" ht="0" hidden="1" customHeight="1"/>
    <row r="2547" ht="0" hidden="1" customHeight="1"/>
    <row r="2548" ht="0" hidden="1" customHeight="1"/>
    <row r="2549" ht="0" hidden="1" customHeight="1"/>
    <row r="2550" ht="0" hidden="1" customHeight="1"/>
    <row r="2551" ht="0" hidden="1" customHeight="1"/>
    <row r="2552" ht="0" hidden="1" customHeight="1"/>
    <row r="2553" ht="0" hidden="1" customHeight="1"/>
    <row r="2554" ht="0" hidden="1" customHeight="1"/>
    <row r="2555" ht="0" hidden="1" customHeight="1"/>
    <row r="2556" ht="0" hidden="1" customHeight="1"/>
    <row r="2557" ht="0" hidden="1" customHeight="1"/>
    <row r="2558" ht="0" hidden="1" customHeight="1"/>
    <row r="2559" ht="0" hidden="1" customHeight="1"/>
    <row r="2560" ht="0" hidden="1" customHeight="1"/>
    <row r="2561" ht="0" hidden="1" customHeight="1"/>
    <row r="2562" ht="0" hidden="1" customHeight="1"/>
    <row r="2563" ht="0" hidden="1" customHeight="1"/>
    <row r="2564" ht="0" hidden="1" customHeight="1"/>
    <row r="2565" ht="0" hidden="1" customHeight="1"/>
    <row r="2566" ht="0" hidden="1" customHeight="1"/>
    <row r="2567" ht="0" hidden="1" customHeight="1"/>
    <row r="2568" ht="0" hidden="1" customHeight="1"/>
    <row r="2569" ht="0" hidden="1" customHeight="1"/>
    <row r="2570" ht="0" hidden="1" customHeight="1"/>
    <row r="2571" ht="0" hidden="1" customHeight="1"/>
    <row r="2572" ht="0" hidden="1" customHeight="1"/>
    <row r="2573" ht="0" hidden="1" customHeight="1"/>
    <row r="2574" ht="0" hidden="1" customHeight="1"/>
    <row r="2575" ht="0" hidden="1" customHeight="1"/>
    <row r="2576" ht="0" hidden="1" customHeight="1"/>
    <row r="2577" ht="0" hidden="1" customHeight="1"/>
    <row r="2578" ht="0" hidden="1" customHeight="1"/>
    <row r="2579" ht="0" hidden="1" customHeight="1"/>
    <row r="2580" ht="0" hidden="1" customHeight="1"/>
    <row r="2581" ht="0" hidden="1" customHeight="1"/>
    <row r="2582" ht="0" hidden="1" customHeight="1"/>
    <row r="2583" ht="0" hidden="1" customHeight="1"/>
    <row r="2584" ht="0" hidden="1" customHeight="1"/>
    <row r="2585" ht="0" hidden="1" customHeight="1"/>
    <row r="2586" ht="0" hidden="1" customHeight="1"/>
    <row r="2587" ht="0" hidden="1" customHeight="1"/>
    <row r="2588" ht="0" hidden="1" customHeight="1"/>
    <row r="2589" ht="0" hidden="1" customHeight="1"/>
    <row r="2590" ht="0" hidden="1" customHeight="1"/>
    <row r="2591" ht="0" hidden="1" customHeight="1"/>
    <row r="2592" ht="0" hidden="1" customHeight="1"/>
    <row r="2593" ht="0" hidden="1" customHeight="1"/>
    <row r="2594" ht="0" hidden="1" customHeight="1"/>
    <row r="2595" ht="0" hidden="1" customHeight="1"/>
    <row r="2596" ht="0" hidden="1" customHeight="1"/>
    <row r="2597" ht="0" hidden="1" customHeight="1"/>
    <row r="2598" ht="0" hidden="1" customHeight="1"/>
    <row r="2599" ht="0" hidden="1" customHeight="1"/>
    <row r="2600" ht="0" hidden="1" customHeight="1"/>
    <row r="2601" ht="0" hidden="1" customHeight="1"/>
    <row r="2602" ht="0" hidden="1" customHeight="1"/>
    <row r="2603" ht="0" hidden="1" customHeight="1"/>
    <row r="2604" ht="0" hidden="1" customHeight="1"/>
    <row r="2605" ht="0" hidden="1" customHeight="1"/>
    <row r="2606" ht="0" hidden="1" customHeight="1"/>
    <row r="2607" ht="0" hidden="1" customHeight="1"/>
    <row r="2608" ht="0" hidden="1" customHeight="1"/>
    <row r="2609" ht="0" hidden="1" customHeight="1"/>
    <row r="2610" ht="0" hidden="1" customHeight="1"/>
    <row r="2611" ht="0" hidden="1" customHeight="1"/>
    <row r="2612" ht="0" hidden="1" customHeight="1"/>
    <row r="2613" ht="0" hidden="1" customHeight="1"/>
    <row r="2614" ht="0" hidden="1" customHeight="1"/>
    <row r="2615" ht="0" hidden="1" customHeight="1"/>
    <row r="2616" ht="0" hidden="1" customHeight="1"/>
    <row r="2617" ht="0" hidden="1" customHeight="1"/>
    <row r="2618" ht="0" hidden="1" customHeight="1"/>
    <row r="2619" ht="0" hidden="1" customHeight="1"/>
    <row r="2620" ht="0" hidden="1" customHeight="1"/>
    <row r="2621" ht="0" hidden="1" customHeight="1"/>
    <row r="2622" ht="0" hidden="1" customHeight="1"/>
    <row r="2623" ht="0" hidden="1" customHeight="1"/>
    <row r="2624" ht="0" hidden="1" customHeight="1"/>
    <row r="2625" ht="0" hidden="1" customHeight="1"/>
    <row r="2626" ht="0" hidden="1" customHeight="1"/>
    <row r="2627" ht="0" hidden="1" customHeight="1"/>
    <row r="2628" ht="0" hidden="1" customHeight="1"/>
    <row r="2629" ht="0" hidden="1" customHeight="1"/>
    <row r="2630" ht="0" hidden="1" customHeight="1"/>
    <row r="2631" ht="0" hidden="1" customHeight="1"/>
    <row r="2632" ht="0" hidden="1" customHeight="1"/>
    <row r="2633" ht="0" hidden="1" customHeight="1"/>
    <row r="2634" ht="0" hidden="1" customHeight="1"/>
    <row r="2635" ht="0" hidden="1" customHeight="1"/>
    <row r="2636" ht="0" hidden="1" customHeight="1"/>
    <row r="2637" ht="0" hidden="1" customHeight="1"/>
    <row r="2638" ht="0" hidden="1" customHeight="1"/>
    <row r="2639" ht="0" hidden="1" customHeight="1"/>
    <row r="2640" ht="0" hidden="1" customHeight="1"/>
    <row r="2641" ht="0" hidden="1" customHeight="1"/>
    <row r="2642" ht="0" hidden="1" customHeight="1"/>
    <row r="2643" ht="0" hidden="1" customHeight="1"/>
    <row r="2644" ht="0" hidden="1" customHeight="1"/>
    <row r="2645" ht="0" hidden="1" customHeight="1"/>
    <row r="2646" ht="0" hidden="1" customHeight="1"/>
    <row r="2647" ht="0" hidden="1" customHeight="1"/>
    <row r="2648" ht="0" hidden="1" customHeight="1"/>
    <row r="2649" ht="0" hidden="1" customHeight="1"/>
    <row r="2650" ht="0" hidden="1" customHeight="1"/>
    <row r="2651" ht="0" hidden="1" customHeight="1"/>
    <row r="2652" ht="0" hidden="1" customHeight="1"/>
    <row r="2653" ht="0" hidden="1" customHeight="1"/>
    <row r="2654" ht="0" hidden="1" customHeight="1"/>
    <row r="2655" ht="0" hidden="1" customHeight="1"/>
    <row r="2656" ht="0" hidden="1" customHeight="1"/>
    <row r="2657" ht="0" hidden="1" customHeight="1"/>
    <row r="2658" ht="0" hidden="1" customHeight="1"/>
    <row r="2659" ht="0" hidden="1" customHeight="1"/>
    <row r="2660" ht="0" hidden="1" customHeight="1"/>
    <row r="2661" ht="0" hidden="1" customHeight="1"/>
    <row r="2662" ht="0" hidden="1" customHeight="1"/>
    <row r="2663" ht="0" hidden="1" customHeight="1"/>
    <row r="2664" ht="0" hidden="1" customHeight="1"/>
    <row r="2665" ht="0" hidden="1" customHeight="1"/>
    <row r="2666" ht="0" hidden="1" customHeight="1"/>
    <row r="2667" ht="0" hidden="1" customHeight="1"/>
    <row r="2668" ht="0" hidden="1" customHeight="1"/>
    <row r="2669" ht="0" hidden="1" customHeight="1"/>
    <row r="2670" ht="0" hidden="1" customHeight="1"/>
    <row r="2671" ht="0" hidden="1" customHeight="1"/>
    <row r="2672" ht="0" hidden="1" customHeight="1"/>
    <row r="2673" ht="0" hidden="1" customHeight="1"/>
    <row r="2674" ht="0" hidden="1" customHeight="1"/>
    <row r="2675" ht="0" hidden="1" customHeight="1"/>
    <row r="2676" ht="0" hidden="1" customHeight="1"/>
    <row r="2677" ht="0" hidden="1" customHeight="1"/>
    <row r="2678" ht="0" hidden="1" customHeight="1"/>
    <row r="2679" ht="0" hidden="1" customHeight="1"/>
    <row r="2680" ht="0" hidden="1" customHeight="1"/>
    <row r="2681" ht="0" hidden="1" customHeight="1"/>
    <row r="2682" ht="0" hidden="1" customHeight="1"/>
    <row r="2683" ht="0" hidden="1" customHeight="1"/>
    <row r="2684" ht="0" hidden="1" customHeight="1"/>
    <row r="2685" ht="0" hidden="1" customHeight="1"/>
    <row r="2686" ht="0" hidden="1" customHeight="1"/>
    <row r="2687" ht="0" hidden="1" customHeight="1"/>
    <row r="2688" ht="0" hidden="1" customHeight="1"/>
    <row r="2689" ht="0" hidden="1" customHeight="1"/>
    <row r="2690" ht="0" hidden="1" customHeight="1"/>
    <row r="2691" ht="0" hidden="1" customHeight="1"/>
    <row r="2692" ht="0" hidden="1" customHeight="1"/>
    <row r="2693" ht="0" hidden="1" customHeight="1"/>
    <row r="2694" ht="0" hidden="1" customHeight="1"/>
    <row r="2695" ht="0" hidden="1" customHeight="1"/>
    <row r="2696" ht="0" hidden="1" customHeight="1"/>
    <row r="2697" ht="0" hidden="1" customHeight="1"/>
    <row r="2698" ht="0" hidden="1" customHeight="1"/>
    <row r="2699" ht="0" hidden="1" customHeight="1"/>
    <row r="2700" ht="0" hidden="1" customHeight="1"/>
    <row r="2701" ht="0" hidden="1" customHeight="1"/>
    <row r="2702" ht="0" hidden="1" customHeight="1"/>
    <row r="2703" ht="0" hidden="1" customHeight="1"/>
    <row r="2704" ht="0" hidden="1" customHeight="1"/>
    <row r="2705" ht="0" hidden="1" customHeight="1"/>
    <row r="2706" ht="0" hidden="1" customHeight="1"/>
    <row r="2707" ht="0" hidden="1" customHeight="1"/>
    <row r="2708" ht="0" hidden="1" customHeight="1"/>
    <row r="2709" ht="0" hidden="1" customHeight="1"/>
    <row r="2710" ht="0" hidden="1" customHeight="1"/>
    <row r="2711" ht="0" hidden="1" customHeight="1"/>
    <row r="2712" ht="0" hidden="1" customHeight="1"/>
    <row r="2713" ht="0" hidden="1" customHeight="1"/>
    <row r="2714" ht="0" hidden="1" customHeight="1"/>
    <row r="2715" ht="0" hidden="1" customHeight="1"/>
    <row r="2716" ht="0" hidden="1" customHeight="1"/>
    <row r="2717" ht="0" hidden="1" customHeight="1"/>
    <row r="2718" ht="0" hidden="1" customHeight="1"/>
    <row r="2719" ht="0" hidden="1" customHeight="1"/>
    <row r="2720" ht="0" hidden="1" customHeight="1"/>
    <row r="2721" ht="0" hidden="1" customHeight="1"/>
    <row r="2722" ht="0" hidden="1" customHeight="1"/>
    <row r="2723" ht="0" hidden="1" customHeight="1"/>
    <row r="2724" ht="0" hidden="1" customHeight="1"/>
    <row r="2725" ht="0" hidden="1" customHeight="1"/>
    <row r="2726" ht="0" hidden="1" customHeight="1"/>
    <row r="2727" ht="0" hidden="1" customHeight="1"/>
    <row r="2728" ht="0" hidden="1" customHeight="1"/>
    <row r="2729" ht="0" hidden="1" customHeight="1"/>
    <row r="2730" ht="0" hidden="1" customHeight="1"/>
    <row r="2731" ht="0" hidden="1" customHeight="1"/>
    <row r="2732" ht="0" hidden="1" customHeight="1"/>
    <row r="2733" ht="0" hidden="1" customHeight="1"/>
    <row r="2734" ht="0" hidden="1" customHeight="1"/>
    <row r="2735" ht="0" hidden="1" customHeight="1"/>
    <row r="2736" ht="0" hidden="1" customHeight="1"/>
    <row r="2737" ht="0" hidden="1" customHeight="1"/>
    <row r="2738" ht="0" hidden="1" customHeight="1"/>
    <row r="2739" ht="0" hidden="1" customHeight="1"/>
    <row r="2740" ht="0" hidden="1" customHeight="1"/>
    <row r="2741" ht="0" hidden="1" customHeight="1"/>
    <row r="2742" ht="0" hidden="1" customHeight="1"/>
    <row r="2743" ht="0" hidden="1" customHeight="1"/>
    <row r="2744" ht="0" hidden="1" customHeight="1"/>
    <row r="2745" ht="0" hidden="1" customHeight="1"/>
    <row r="2746" ht="0" hidden="1" customHeight="1"/>
    <row r="2747" ht="0" hidden="1" customHeight="1"/>
    <row r="2748" ht="0" hidden="1" customHeight="1"/>
    <row r="2749" ht="0" hidden="1" customHeight="1"/>
    <row r="2750" ht="0" hidden="1" customHeight="1"/>
    <row r="2751" ht="0" hidden="1" customHeight="1"/>
    <row r="2752" ht="0" hidden="1" customHeight="1"/>
    <row r="2753" ht="0" hidden="1" customHeight="1"/>
    <row r="2754" ht="0" hidden="1" customHeight="1"/>
    <row r="2755" ht="0" hidden="1" customHeight="1"/>
    <row r="2756" ht="0" hidden="1" customHeight="1"/>
    <row r="2757" ht="0" hidden="1" customHeight="1"/>
    <row r="2758" ht="0" hidden="1" customHeight="1"/>
    <row r="2759" ht="0" hidden="1" customHeight="1"/>
    <row r="2760" ht="0" hidden="1" customHeight="1"/>
    <row r="2761" ht="0" hidden="1" customHeight="1"/>
    <row r="2762" ht="0" hidden="1" customHeight="1"/>
    <row r="2763" ht="0" hidden="1" customHeight="1"/>
    <row r="2764" ht="0" hidden="1" customHeight="1"/>
    <row r="2765" ht="0" hidden="1" customHeight="1"/>
    <row r="2766" ht="0" hidden="1" customHeight="1"/>
    <row r="2767" ht="0" hidden="1" customHeight="1"/>
    <row r="2768" ht="0" hidden="1" customHeight="1"/>
    <row r="2769" ht="0" hidden="1" customHeight="1"/>
    <row r="2770" ht="0" hidden="1" customHeight="1"/>
    <row r="2771" ht="0" hidden="1" customHeight="1"/>
    <row r="2772" ht="0" hidden="1" customHeight="1"/>
    <row r="2773" ht="0" hidden="1" customHeight="1"/>
    <row r="2774" ht="0" hidden="1" customHeight="1"/>
    <row r="2775" ht="0" hidden="1" customHeight="1"/>
    <row r="2776" ht="0" hidden="1" customHeight="1"/>
    <row r="2777" ht="0" hidden="1" customHeight="1"/>
    <row r="2778" ht="0" hidden="1" customHeight="1"/>
    <row r="2779" ht="0" hidden="1" customHeight="1"/>
    <row r="2780" ht="0" hidden="1" customHeight="1"/>
    <row r="2781" ht="0" hidden="1" customHeight="1"/>
    <row r="2782" ht="0" hidden="1" customHeight="1"/>
    <row r="2783" ht="0" hidden="1" customHeight="1"/>
    <row r="2784" ht="0" hidden="1" customHeight="1"/>
    <row r="2785" ht="0" hidden="1" customHeight="1"/>
    <row r="2786" ht="0" hidden="1" customHeight="1"/>
    <row r="2787" ht="0" hidden="1" customHeight="1"/>
    <row r="2788" ht="0" hidden="1" customHeight="1"/>
    <row r="2789" ht="0" hidden="1" customHeight="1"/>
    <row r="2790" ht="0" hidden="1" customHeight="1"/>
    <row r="2791" ht="0" hidden="1" customHeight="1"/>
    <row r="2792" ht="0" hidden="1" customHeight="1"/>
    <row r="2793" ht="0" hidden="1" customHeight="1"/>
    <row r="2794" ht="0" hidden="1" customHeight="1"/>
    <row r="2795" ht="0" hidden="1" customHeight="1"/>
    <row r="2796" ht="0" hidden="1" customHeight="1"/>
    <row r="2797" ht="0" hidden="1" customHeight="1"/>
    <row r="2798" ht="0" hidden="1" customHeight="1"/>
    <row r="2799" ht="0" hidden="1" customHeight="1"/>
    <row r="2800" ht="0" hidden="1" customHeight="1"/>
    <row r="2801" ht="0" hidden="1" customHeight="1"/>
    <row r="2802" ht="0" hidden="1" customHeight="1"/>
    <row r="2803" ht="0" hidden="1" customHeight="1"/>
    <row r="2804" ht="0" hidden="1" customHeight="1"/>
    <row r="2805" ht="0" hidden="1" customHeight="1"/>
    <row r="2806" ht="0" hidden="1" customHeight="1"/>
    <row r="2807" ht="0" hidden="1" customHeight="1"/>
    <row r="2808" ht="0" hidden="1" customHeight="1"/>
    <row r="2809" ht="0" hidden="1" customHeight="1"/>
    <row r="2810" ht="0" hidden="1" customHeight="1"/>
    <row r="2811" ht="0" hidden="1" customHeight="1"/>
    <row r="2812" ht="0" hidden="1" customHeight="1"/>
    <row r="2813" ht="0" hidden="1" customHeight="1"/>
    <row r="2814" ht="0" hidden="1" customHeight="1"/>
    <row r="2815" ht="0" hidden="1" customHeight="1"/>
    <row r="2816" ht="0" hidden="1" customHeight="1"/>
    <row r="2817" ht="0" hidden="1" customHeight="1"/>
    <row r="2818" ht="0" hidden="1" customHeight="1"/>
    <row r="2819" ht="0" hidden="1" customHeight="1"/>
    <row r="2820" ht="0" hidden="1" customHeight="1"/>
    <row r="2821" ht="0" hidden="1" customHeight="1"/>
    <row r="2822" ht="0" hidden="1" customHeight="1"/>
    <row r="2823" ht="0" hidden="1" customHeight="1"/>
    <row r="2824" ht="0" hidden="1" customHeight="1"/>
    <row r="2825" ht="0" hidden="1" customHeight="1"/>
    <row r="2826" ht="0" hidden="1" customHeight="1"/>
    <row r="2827" ht="0" hidden="1" customHeight="1"/>
    <row r="2828" ht="0" hidden="1" customHeight="1"/>
    <row r="2829" ht="0" hidden="1" customHeight="1"/>
    <row r="2830" ht="0" hidden="1" customHeight="1"/>
    <row r="2831" ht="0" hidden="1" customHeight="1"/>
    <row r="2832" ht="0" hidden="1" customHeight="1"/>
    <row r="2833" ht="0" hidden="1" customHeight="1"/>
    <row r="2834" ht="0" hidden="1" customHeight="1"/>
    <row r="2835" ht="0" hidden="1" customHeight="1"/>
    <row r="2836" ht="0" hidden="1" customHeight="1"/>
    <row r="2837" ht="0" hidden="1" customHeight="1"/>
    <row r="2838" ht="0" hidden="1" customHeight="1"/>
    <row r="2839" ht="0" hidden="1" customHeight="1"/>
    <row r="2840" ht="0" hidden="1" customHeight="1"/>
    <row r="2841" ht="0" hidden="1" customHeight="1"/>
    <row r="2842" ht="0" hidden="1" customHeight="1"/>
    <row r="2843" ht="0" hidden="1" customHeight="1"/>
    <row r="2844" ht="0" hidden="1" customHeight="1"/>
    <row r="2845" ht="0" hidden="1" customHeight="1"/>
    <row r="2846" ht="0" hidden="1" customHeight="1"/>
    <row r="2847" ht="0" hidden="1" customHeight="1"/>
    <row r="2848" ht="0" hidden="1" customHeight="1"/>
    <row r="2849" ht="0" hidden="1" customHeight="1"/>
    <row r="2850" ht="0" hidden="1" customHeight="1"/>
    <row r="2851" ht="0" hidden="1" customHeight="1"/>
    <row r="2852" ht="0" hidden="1" customHeight="1"/>
    <row r="2853" ht="0" hidden="1" customHeight="1"/>
    <row r="2854" ht="0" hidden="1" customHeight="1"/>
    <row r="2855" ht="0" hidden="1" customHeight="1"/>
    <row r="2856" ht="0" hidden="1" customHeight="1"/>
    <row r="2857" ht="0" hidden="1" customHeight="1"/>
    <row r="2858" ht="0" hidden="1" customHeight="1"/>
    <row r="2859" ht="0" hidden="1" customHeight="1"/>
    <row r="2860" ht="0" hidden="1" customHeight="1"/>
    <row r="2861" ht="0" hidden="1" customHeight="1"/>
    <row r="2862" ht="0" hidden="1" customHeight="1"/>
    <row r="2863" ht="0" hidden="1" customHeight="1"/>
    <row r="2864" ht="0" hidden="1" customHeight="1"/>
    <row r="2865" ht="0" hidden="1" customHeight="1"/>
    <row r="2866" ht="0" hidden="1" customHeight="1"/>
    <row r="2867" ht="0" hidden="1" customHeight="1"/>
    <row r="2868" ht="0" hidden="1" customHeight="1"/>
    <row r="2869" ht="0" hidden="1" customHeight="1"/>
    <row r="2870" ht="0" hidden="1" customHeight="1"/>
    <row r="2871" ht="0" hidden="1" customHeight="1"/>
    <row r="2872" ht="0" hidden="1" customHeight="1"/>
    <row r="2873" ht="0" hidden="1" customHeight="1"/>
    <row r="2874" ht="0" hidden="1" customHeight="1"/>
    <row r="2875" ht="0" hidden="1" customHeight="1"/>
    <row r="2876" ht="0" hidden="1" customHeight="1"/>
    <row r="2877" ht="0" hidden="1" customHeight="1"/>
    <row r="2878" ht="0" hidden="1" customHeight="1"/>
    <row r="2879" ht="0" hidden="1" customHeight="1"/>
    <row r="2880" ht="0" hidden="1" customHeight="1"/>
    <row r="2881" ht="0" hidden="1" customHeight="1"/>
    <row r="2882" ht="0" hidden="1" customHeight="1"/>
    <row r="2883" ht="0" hidden="1" customHeight="1"/>
    <row r="2884" ht="0" hidden="1" customHeight="1"/>
    <row r="2885" ht="0" hidden="1" customHeight="1"/>
    <row r="2886" ht="0" hidden="1" customHeight="1"/>
    <row r="2887" ht="0" hidden="1" customHeight="1"/>
    <row r="2888" ht="0" hidden="1" customHeight="1"/>
    <row r="2889" ht="0" hidden="1" customHeight="1"/>
    <row r="2890" ht="0" hidden="1" customHeight="1"/>
    <row r="2891" ht="0" hidden="1" customHeight="1"/>
    <row r="2892" ht="0" hidden="1" customHeight="1"/>
    <row r="2893" ht="0" hidden="1" customHeight="1"/>
    <row r="2894" ht="0" hidden="1" customHeight="1"/>
    <row r="2895" ht="0" hidden="1" customHeight="1"/>
    <row r="2896" ht="0" hidden="1" customHeight="1"/>
    <row r="2897" ht="0" hidden="1" customHeight="1"/>
    <row r="2898" ht="0" hidden="1" customHeight="1"/>
    <row r="2899" ht="0" hidden="1" customHeight="1"/>
    <row r="2900" ht="0" hidden="1" customHeight="1"/>
    <row r="2901" ht="0" hidden="1" customHeight="1"/>
    <row r="2902" ht="0" hidden="1" customHeight="1"/>
    <row r="2903" ht="0" hidden="1" customHeight="1"/>
    <row r="2904" ht="0" hidden="1" customHeight="1"/>
    <row r="2905" ht="0" hidden="1" customHeight="1"/>
    <row r="2906" ht="0" hidden="1" customHeight="1"/>
    <row r="2907" ht="0" hidden="1" customHeight="1"/>
    <row r="2908" ht="0" hidden="1" customHeight="1"/>
    <row r="2909" ht="0" hidden="1" customHeight="1"/>
    <row r="2910" ht="0" hidden="1" customHeight="1"/>
    <row r="2911" ht="0" hidden="1" customHeight="1"/>
    <row r="2912" ht="0" hidden="1" customHeight="1"/>
    <row r="2913" ht="0" hidden="1" customHeight="1"/>
    <row r="2914" ht="0" hidden="1" customHeight="1"/>
    <row r="2915" ht="0" hidden="1" customHeight="1"/>
    <row r="2916" ht="0" hidden="1" customHeight="1"/>
    <row r="2917" ht="0" hidden="1" customHeight="1"/>
    <row r="2918" ht="0" hidden="1" customHeight="1"/>
    <row r="2919" ht="0" hidden="1" customHeight="1"/>
    <row r="2920" ht="0" hidden="1" customHeight="1"/>
    <row r="2921" ht="0" hidden="1" customHeight="1"/>
    <row r="2922" ht="0" hidden="1" customHeight="1"/>
    <row r="2923" ht="0" hidden="1" customHeight="1"/>
    <row r="2924" ht="0" hidden="1" customHeight="1"/>
    <row r="2925" ht="0" hidden="1" customHeight="1"/>
    <row r="2926" ht="0" hidden="1" customHeight="1"/>
    <row r="2927" ht="0" hidden="1" customHeight="1"/>
    <row r="2928" ht="0" hidden="1" customHeight="1"/>
    <row r="2929" ht="0" hidden="1" customHeight="1"/>
    <row r="2930" ht="0" hidden="1" customHeight="1"/>
    <row r="2931" ht="0" hidden="1" customHeight="1"/>
    <row r="2932" ht="0" hidden="1" customHeight="1"/>
    <row r="2933" ht="0" hidden="1" customHeight="1"/>
    <row r="2934" ht="0" hidden="1" customHeight="1"/>
    <row r="2935" ht="0" hidden="1" customHeight="1"/>
    <row r="2936" ht="0" hidden="1" customHeight="1"/>
    <row r="2937" ht="0" hidden="1" customHeight="1"/>
    <row r="2938" ht="0" hidden="1" customHeight="1"/>
    <row r="2939" ht="0" hidden="1" customHeight="1"/>
    <row r="2940" ht="0" hidden="1" customHeight="1"/>
    <row r="2941" ht="0" hidden="1" customHeight="1"/>
    <row r="2942" ht="0" hidden="1" customHeight="1"/>
    <row r="2943" ht="0" hidden="1" customHeight="1"/>
    <row r="2944" ht="0" hidden="1" customHeight="1"/>
    <row r="2945" ht="0" hidden="1" customHeight="1"/>
    <row r="2946" ht="0" hidden="1" customHeight="1"/>
    <row r="2947" ht="0" hidden="1" customHeight="1"/>
    <row r="2948" ht="0" hidden="1" customHeight="1"/>
    <row r="2949" ht="0" hidden="1" customHeight="1"/>
    <row r="2950" ht="0" hidden="1" customHeight="1"/>
    <row r="2951" ht="0" hidden="1" customHeight="1"/>
    <row r="2952" ht="0" hidden="1" customHeight="1"/>
    <row r="2953" ht="0" hidden="1" customHeight="1"/>
    <row r="2954" ht="0" hidden="1" customHeight="1"/>
    <row r="2955" ht="0" hidden="1" customHeight="1"/>
    <row r="2956" ht="0" hidden="1" customHeight="1"/>
    <row r="2957" ht="0" hidden="1" customHeight="1"/>
    <row r="2958" ht="0" hidden="1" customHeight="1"/>
    <row r="2959" ht="0" hidden="1" customHeight="1"/>
    <row r="2960" ht="0" hidden="1" customHeight="1"/>
    <row r="2961" ht="0" hidden="1" customHeight="1"/>
    <row r="2962" ht="0" hidden="1" customHeight="1"/>
    <row r="2963" ht="0" hidden="1" customHeight="1"/>
    <row r="2964" ht="0" hidden="1" customHeight="1"/>
    <row r="2965" ht="0" hidden="1" customHeight="1"/>
    <row r="2966" ht="0" hidden="1" customHeight="1"/>
    <row r="2967" ht="0" hidden="1" customHeight="1"/>
    <row r="2968" ht="0" hidden="1" customHeight="1"/>
    <row r="2969" ht="0" hidden="1" customHeight="1"/>
    <row r="2970" ht="0" hidden="1" customHeight="1"/>
    <row r="2971" ht="0" hidden="1" customHeight="1"/>
    <row r="2972" ht="0" hidden="1" customHeight="1"/>
    <row r="2973" ht="0" hidden="1" customHeight="1"/>
    <row r="2974" ht="0" hidden="1" customHeight="1"/>
    <row r="2975" ht="0" hidden="1" customHeight="1"/>
    <row r="2976" ht="0" hidden="1" customHeight="1"/>
    <row r="2977" ht="0" hidden="1" customHeight="1"/>
    <row r="2978" ht="0" hidden="1" customHeight="1"/>
    <row r="2979" ht="0" hidden="1" customHeight="1"/>
    <row r="2980" ht="0" hidden="1" customHeight="1"/>
    <row r="2981" ht="0" hidden="1" customHeight="1"/>
    <row r="2982" ht="0" hidden="1" customHeight="1"/>
    <row r="2983" ht="0" hidden="1" customHeight="1"/>
    <row r="2984" ht="0" hidden="1" customHeight="1"/>
    <row r="2985" ht="0" hidden="1" customHeight="1"/>
    <row r="2986" ht="0" hidden="1" customHeight="1"/>
    <row r="2987" ht="0" hidden="1" customHeight="1"/>
    <row r="2988" ht="0" hidden="1" customHeight="1"/>
    <row r="2989" ht="0" hidden="1" customHeight="1"/>
    <row r="2990" ht="0" hidden="1" customHeight="1"/>
    <row r="2991" ht="0" hidden="1" customHeight="1"/>
    <row r="2992" ht="0" hidden="1" customHeight="1"/>
    <row r="2993" ht="0" hidden="1" customHeight="1"/>
    <row r="2994" ht="0" hidden="1" customHeight="1"/>
    <row r="2995" ht="0" hidden="1" customHeight="1"/>
    <row r="2996" ht="0" hidden="1" customHeight="1"/>
    <row r="2997" ht="0" hidden="1" customHeight="1"/>
    <row r="2998" ht="0" hidden="1" customHeight="1"/>
    <row r="2999" ht="0" hidden="1" customHeight="1"/>
    <row r="3000" ht="0" hidden="1" customHeight="1"/>
    <row r="3001" ht="0" hidden="1" customHeight="1"/>
    <row r="3002" ht="0" hidden="1" customHeight="1"/>
    <row r="3003" ht="0" hidden="1" customHeight="1"/>
    <row r="3004" ht="0" hidden="1" customHeight="1"/>
    <row r="3005" ht="0" hidden="1" customHeight="1"/>
    <row r="3006" ht="0" hidden="1" customHeight="1"/>
    <row r="3007" ht="0" hidden="1" customHeight="1"/>
    <row r="3008" ht="0" hidden="1" customHeight="1"/>
    <row r="3009" ht="0" hidden="1" customHeight="1"/>
    <row r="3010" ht="0" hidden="1" customHeight="1"/>
    <row r="3011" ht="0" hidden="1" customHeight="1"/>
    <row r="3012" ht="0" hidden="1" customHeight="1"/>
    <row r="3013" ht="0" hidden="1" customHeight="1"/>
    <row r="3014" ht="0" hidden="1" customHeight="1"/>
    <row r="3015" ht="0" hidden="1" customHeight="1"/>
    <row r="3016" ht="0" hidden="1" customHeight="1"/>
    <row r="3017" ht="0" hidden="1" customHeight="1"/>
    <row r="3018" ht="0" hidden="1" customHeight="1"/>
    <row r="3019" ht="0" hidden="1" customHeight="1"/>
    <row r="3020" ht="0" hidden="1" customHeight="1"/>
    <row r="3021" ht="0" hidden="1" customHeight="1"/>
    <row r="3022" ht="0" hidden="1" customHeight="1"/>
    <row r="3023" ht="0" hidden="1" customHeight="1"/>
    <row r="3024" ht="0" hidden="1" customHeight="1"/>
    <row r="3025" ht="0" hidden="1" customHeight="1"/>
    <row r="3026" ht="0" hidden="1" customHeight="1"/>
    <row r="3027" ht="0" hidden="1" customHeight="1"/>
    <row r="3028" ht="0" hidden="1" customHeight="1"/>
    <row r="3029" ht="0" hidden="1" customHeight="1"/>
    <row r="3030" ht="0" hidden="1" customHeight="1"/>
    <row r="3031" ht="0" hidden="1" customHeight="1"/>
    <row r="3032" ht="0" hidden="1" customHeight="1"/>
    <row r="3033" ht="0" hidden="1" customHeight="1"/>
    <row r="3034" ht="0" hidden="1" customHeight="1"/>
    <row r="3035" ht="0" hidden="1" customHeight="1"/>
    <row r="3036" ht="0" hidden="1" customHeight="1"/>
    <row r="3037" ht="0" hidden="1" customHeight="1"/>
    <row r="3038" ht="0" hidden="1" customHeight="1"/>
    <row r="3039" ht="0" hidden="1" customHeight="1"/>
    <row r="3040" ht="0" hidden="1" customHeight="1"/>
    <row r="3041" ht="0" hidden="1" customHeight="1"/>
    <row r="3042" ht="0" hidden="1" customHeight="1"/>
    <row r="3043" ht="0" hidden="1" customHeight="1"/>
    <row r="3044" ht="0" hidden="1" customHeight="1"/>
    <row r="3045" ht="0" hidden="1" customHeight="1"/>
    <row r="3046" ht="0" hidden="1" customHeight="1"/>
    <row r="3047" ht="0" hidden="1" customHeight="1"/>
    <row r="3048" ht="0" hidden="1" customHeight="1"/>
    <row r="3049" ht="0" hidden="1" customHeight="1"/>
    <row r="3050" ht="0" hidden="1" customHeight="1"/>
    <row r="3051" ht="0" hidden="1" customHeight="1"/>
    <row r="3052" ht="0" hidden="1" customHeight="1"/>
    <row r="3053" ht="0" hidden="1" customHeight="1"/>
    <row r="3054" ht="0" hidden="1" customHeight="1"/>
    <row r="3055" ht="0" hidden="1" customHeight="1"/>
    <row r="3056" ht="0" hidden="1" customHeight="1"/>
    <row r="3057" ht="0" hidden="1" customHeight="1"/>
    <row r="3058" ht="0" hidden="1" customHeight="1"/>
    <row r="3059" ht="0" hidden="1" customHeight="1"/>
    <row r="3060" ht="0" hidden="1" customHeight="1"/>
    <row r="3061" ht="0" hidden="1" customHeight="1"/>
    <row r="3062" ht="0" hidden="1" customHeight="1"/>
    <row r="3063" ht="0" hidden="1" customHeight="1"/>
    <row r="3064" ht="0" hidden="1" customHeight="1"/>
    <row r="3065" ht="0" hidden="1" customHeight="1"/>
    <row r="3066" ht="0" hidden="1" customHeight="1"/>
    <row r="3067" ht="0" hidden="1" customHeight="1"/>
    <row r="3068" ht="0" hidden="1" customHeight="1"/>
    <row r="3069" ht="0" hidden="1" customHeight="1"/>
    <row r="3070" ht="0" hidden="1" customHeight="1"/>
    <row r="3071" ht="0" hidden="1" customHeight="1"/>
    <row r="3072" ht="0" hidden="1" customHeight="1"/>
    <row r="3073" ht="0" hidden="1" customHeight="1"/>
    <row r="3074" ht="0" hidden="1" customHeight="1"/>
    <row r="3075" ht="0" hidden="1" customHeight="1"/>
    <row r="3076" ht="0" hidden="1" customHeight="1"/>
    <row r="3077" ht="0" hidden="1" customHeight="1"/>
    <row r="3078" ht="0" hidden="1" customHeight="1"/>
    <row r="3079" ht="0" hidden="1" customHeight="1"/>
    <row r="3080" ht="0" hidden="1" customHeight="1"/>
    <row r="3081" ht="0" hidden="1" customHeight="1"/>
    <row r="3082" ht="0" hidden="1" customHeight="1"/>
    <row r="3083" ht="0" hidden="1" customHeight="1"/>
    <row r="3084" ht="0" hidden="1" customHeight="1"/>
    <row r="3085" ht="0" hidden="1" customHeight="1"/>
    <row r="3086" ht="0" hidden="1" customHeight="1"/>
    <row r="3087" ht="0" hidden="1" customHeight="1"/>
    <row r="3088" ht="0" hidden="1" customHeight="1"/>
    <row r="3089" ht="0" hidden="1" customHeight="1"/>
    <row r="3090" ht="0" hidden="1" customHeight="1"/>
    <row r="3091" ht="0" hidden="1" customHeight="1"/>
    <row r="3092" ht="0" hidden="1" customHeight="1"/>
    <row r="3093" ht="0" hidden="1" customHeight="1"/>
    <row r="3094" ht="0" hidden="1" customHeight="1"/>
    <row r="3095" ht="0" hidden="1" customHeight="1"/>
    <row r="3096" ht="0" hidden="1" customHeight="1"/>
    <row r="3097" ht="0" hidden="1" customHeight="1"/>
    <row r="3098" ht="0" hidden="1" customHeight="1"/>
    <row r="3099" ht="0" hidden="1" customHeight="1"/>
    <row r="3100" ht="0" hidden="1" customHeight="1"/>
    <row r="3101" ht="0" hidden="1" customHeight="1"/>
    <row r="3102" ht="0" hidden="1" customHeight="1"/>
    <row r="3103" ht="0" hidden="1" customHeight="1"/>
    <row r="3104" ht="0" hidden="1" customHeight="1"/>
    <row r="3105" ht="0" hidden="1" customHeight="1"/>
    <row r="3106" ht="0" hidden="1" customHeight="1"/>
    <row r="3107" ht="0" hidden="1" customHeight="1"/>
    <row r="3108" ht="0" hidden="1" customHeight="1"/>
    <row r="3109" ht="0" hidden="1" customHeight="1"/>
    <row r="3110" ht="0" hidden="1" customHeight="1"/>
    <row r="3111" ht="0" hidden="1" customHeight="1"/>
    <row r="3112" ht="0" hidden="1" customHeight="1"/>
    <row r="3113" ht="0" hidden="1" customHeight="1"/>
    <row r="3114" ht="0" hidden="1" customHeight="1"/>
    <row r="3115" ht="0" hidden="1" customHeight="1"/>
    <row r="3116" ht="0" hidden="1" customHeight="1"/>
    <row r="3117" ht="0" hidden="1" customHeight="1"/>
    <row r="3118" ht="0" hidden="1" customHeight="1"/>
    <row r="3119" ht="0" hidden="1" customHeight="1"/>
    <row r="3120" ht="0" hidden="1" customHeight="1"/>
    <row r="3121" ht="0" hidden="1" customHeight="1"/>
    <row r="3122" ht="0" hidden="1" customHeight="1"/>
    <row r="3123" ht="0" hidden="1" customHeight="1"/>
    <row r="3124" ht="0" hidden="1" customHeight="1"/>
    <row r="3125" ht="0" hidden="1" customHeight="1"/>
    <row r="3126" ht="0" hidden="1" customHeight="1"/>
    <row r="3127" ht="0" hidden="1" customHeight="1"/>
    <row r="3128" ht="0" hidden="1" customHeight="1"/>
    <row r="3129" ht="0" hidden="1" customHeight="1"/>
    <row r="3130" ht="0" hidden="1" customHeight="1"/>
    <row r="3131" ht="0" hidden="1" customHeight="1"/>
    <row r="3132" ht="0" hidden="1" customHeight="1"/>
    <row r="3133" ht="0" hidden="1" customHeight="1"/>
    <row r="3134" ht="0" hidden="1" customHeight="1"/>
    <row r="3135" ht="0" hidden="1" customHeight="1"/>
    <row r="3136" ht="0" hidden="1" customHeight="1"/>
    <row r="3137" ht="0" hidden="1" customHeight="1"/>
    <row r="3138" ht="0" hidden="1" customHeight="1"/>
    <row r="3139" ht="0" hidden="1" customHeight="1"/>
    <row r="3140" ht="0" hidden="1" customHeight="1"/>
    <row r="3141" ht="0" hidden="1" customHeight="1"/>
    <row r="3142" ht="0" hidden="1" customHeight="1"/>
    <row r="3143" ht="0" hidden="1" customHeight="1"/>
    <row r="3144" ht="0" hidden="1" customHeight="1"/>
    <row r="3145" ht="0" hidden="1" customHeight="1"/>
    <row r="3146" ht="0" hidden="1" customHeight="1"/>
    <row r="3147" ht="0" hidden="1" customHeight="1"/>
    <row r="3148" ht="0" hidden="1" customHeight="1"/>
    <row r="3149" ht="0" hidden="1" customHeight="1"/>
    <row r="3150" ht="0" hidden="1" customHeight="1"/>
    <row r="3151" ht="0" hidden="1" customHeight="1"/>
    <row r="3152" ht="0" hidden="1" customHeight="1"/>
    <row r="3153" ht="0" hidden="1" customHeight="1"/>
    <row r="3154" ht="0" hidden="1" customHeight="1"/>
    <row r="3155" ht="0" hidden="1" customHeight="1"/>
    <row r="3156" ht="0" hidden="1" customHeight="1"/>
    <row r="3157" ht="0" hidden="1" customHeight="1"/>
    <row r="3158" ht="0" hidden="1" customHeight="1"/>
    <row r="3159" ht="0" hidden="1" customHeight="1"/>
    <row r="3160" ht="0" hidden="1" customHeight="1"/>
    <row r="3161" ht="0" hidden="1" customHeight="1"/>
    <row r="3162" ht="0" hidden="1" customHeight="1"/>
    <row r="3163" ht="0" hidden="1" customHeight="1"/>
    <row r="3164" ht="0" hidden="1" customHeight="1"/>
    <row r="3165" ht="0" hidden="1" customHeight="1"/>
    <row r="3166" ht="0" hidden="1" customHeight="1"/>
    <row r="3167" ht="0" hidden="1" customHeight="1"/>
    <row r="3168" ht="0" hidden="1" customHeight="1"/>
    <row r="3169" ht="0" hidden="1" customHeight="1"/>
    <row r="3170" ht="0" hidden="1" customHeight="1"/>
    <row r="3171" ht="0" hidden="1" customHeight="1"/>
    <row r="3172" ht="0" hidden="1" customHeight="1"/>
    <row r="3173" ht="0" hidden="1" customHeight="1"/>
    <row r="3174" ht="0" hidden="1" customHeight="1"/>
    <row r="3175" ht="0" hidden="1" customHeight="1"/>
    <row r="3176" ht="0" hidden="1" customHeight="1"/>
    <row r="3177" ht="0" hidden="1" customHeight="1"/>
    <row r="3178" ht="0" hidden="1" customHeight="1"/>
    <row r="3179" ht="0" hidden="1" customHeight="1"/>
    <row r="3180" ht="0" hidden="1" customHeight="1"/>
    <row r="3181" ht="0" hidden="1" customHeight="1"/>
    <row r="3182" ht="0" hidden="1" customHeight="1"/>
    <row r="3183" ht="0" hidden="1" customHeight="1"/>
    <row r="3184" ht="0" hidden="1" customHeight="1"/>
    <row r="3185" ht="0" hidden="1" customHeight="1"/>
    <row r="3186" ht="0" hidden="1" customHeight="1"/>
    <row r="3187" ht="0" hidden="1" customHeight="1"/>
    <row r="3188" ht="0" hidden="1" customHeight="1"/>
    <row r="3189" ht="0" hidden="1" customHeight="1"/>
    <row r="3190" ht="0" hidden="1" customHeight="1"/>
    <row r="3191" ht="0" hidden="1" customHeight="1"/>
    <row r="3192" ht="0" hidden="1" customHeight="1"/>
    <row r="3193" ht="0" hidden="1" customHeight="1"/>
    <row r="3194" ht="0" hidden="1" customHeight="1"/>
    <row r="3195" ht="0" hidden="1" customHeight="1"/>
    <row r="3196" ht="0" hidden="1" customHeight="1"/>
    <row r="3197" ht="0" hidden="1" customHeight="1"/>
    <row r="3198" ht="0" hidden="1" customHeight="1"/>
    <row r="3199" ht="0" hidden="1" customHeight="1"/>
    <row r="3200" ht="0" hidden="1" customHeight="1"/>
    <row r="3201" ht="0" hidden="1" customHeight="1"/>
    <row r="3202" ht="0" hidden="1" customHeight="1"/>
    <row r="3203" ht="0" hidden="1" customHeight="1"/>
    <row r="3204" ht="0" hidden="1" customHeight="1"/>
    <row r="3205" ht="0" hidden="1" customHeight="1"/>
    <row r="3206" ht="0" hidden="1" customHeight="1"/>
    <row r="3207" ht="0" hidden="1" customHeight="1"/>
    <row r="3208" ht="0" hidden="1" customHeight="1"/>
    <row r="3209" ht="0" hidden="1" customHeight="1"/>
    <row r="3210" ht="0" hidden="1" customHeight="1"/>
    <row r="3211" ht="0" hidden="1" customHeight="1"/>
    <row r="3212" ht="0" hidden="1" customHeight="1"/>
    <row r="3213" ht="0" hidden="1" customHeight="1"/>
    <row r="3214" ht="0" hidden="1" customHeight="1"/>
    <row r="3215" ht="0" hidden="1" customHeight="1"/>
    <row r="3216" ht="0" hidden="1" customHeight="1"/>
    <row r="3217" ht="0" hidden="1" customHeight="1"/>
    <row r="3218" ht="0" hidden="1" customHeight="1"/>
    <row r="3219" ht="0" hidden="1" customHeight="1"/>
    <row r="3220" ht="0" hidden="1" customHeight="1"/>
    <row r="3221" ht="0" hidden="1" customHeight="1"/>
    <row r="3222" ht="0" hidden="1" customHeight="1"/>
    <row r="3223" ht="0" hidden="1" customHeight="1"/>
    <row r="3224" ht="0" hidden="1" customHeight="1"/>
    <row r="3225" ht="0" hidden="1" customHeight="1"/>
    <row r="3226" ht="0" hidden="1" customHeight="1"/>
    <row r="3227" ht="0" hidden="1" customHeight="1"/>
    <row r="3228" ht="0" hidden="1" customHeight="1"/>
    <row r="3229" ht="0" hidden="1" customHeight="1"/>
    <row r="3230" ht="0" hidden="1" customHeight="1"/>
    <row r="3231" ht="0" hidden="1" customHeight="1"/>
    <row r="3232" ht="0" hidden="1" customHeight="1"/>
    <row r="3233" ht="0" hidden="1" customHeight="1"/>
    <row r="3234" ht="0" hidden="1" customHeight="1"/>
    <row r="3235" ht="0" hidden="1" customHeight="1"/>
    <row r="3236" ht="0" hidden="1" customHeight="1"/>
    <row r="3237" ht="0" hidden="1" customHeight="1"/>
    <row r="3238" ht="0" hidden="1" customHeight="1"/>
    <row r="3239" ht="0" hidden="1" customHeight="1"/>
    <row r="3240" ht="0" hidden="1" customHeight="1"/>
    <row r="3241" ht="0" hidden="1" customHeight="1"/>
    <row r="3242" ht="0" hidden="1" customHeight="1"/>
    <row r="3243" ht="0" hidden="1" customHeight="1"/>
    <row r="3244" ht="0" hidden="1" customHeight="1"/>
    <row r="3245" ht="0" hidden="1" customHeight="1"/>
    <row r="3246" ht="0" hidden="1" customHeight="1"/>
    <row r="3247" ht="0" hidden="1" customHeight="1"/>
    <row r="3248" ht="0" hidden="1" customHeight="1"/>
    <row r="3249" ht="0" hidden="1" customHeight="1"/>
    <row r="3250" ht="0" hidden="1" customHeight="1"/>
    <row r="3251" ht="0" hidden="1" customHeight="1"/>
    <row r="3252" ht="0" hidden="1" customHeight="1"/>
    <row r="3253" ht="0" hidden="1" customHeight="1"/>
    <row r="3254" ht="0" hidden="1" customHeight="1"/>
    <row r="3255" ht="0" hidden="1" customHeight="1"/>
    <row r="3256" ht="0" hidden="1" customHeight="1"/>
    <row r="3257" ht="0" hidden="1" customHeight="1"/>
    <row r="3258" ht="0" hidden="1" customHeight="1"/>
    <row r="3259" ht="0" hidden="1" customHeight="1"/>
    <row r="3260" ht="0" hidden="1" customHeight="1"/>
    <row r="3261" ht="0" hidden="1" customHeight="1"/>
    <row r="3262" ht="0" hidden="1" customHeight="1"/>
    <row r="3263" ht="0" hidden="1" customHeight="1"/>
    <row r="3264" ht="0" hidden="1" customHeight="1"/>
    <row r="3265" ht="0" hidden="1" customHeight="1"/>
    <row r="3266" ht="0" hidden="1" customHeight="1"/>
    <row r="3267" ht="0" hidden="1" customHeight="1"/>
    <row r="3268" ht="0" hidden="1" customHeight="1"/>
    <row r="3269" ht="0" hidden="1" customHeight="1"/>
    <row r="3270" ht="0" hidden="1" customHeight="1"/>
    <row r="3271" ht="0" hidden="1" customHeight="1"/>
    <row r="3272" ht="0" hidden="1" customHeight="1"/>
    <row r="3273" ht="0" hidden="1" customHeight="1"/>
    <row r="3274" ht="0" hidden="1" customHeight="1"/>
    <row r="3275" ht="0" hidden="1" customHeight="1"/>
    <row r="3276" ht="0" hidden="1" customHeight="1"/>
    <row r="3277" ht="0" hidden="1" customHeight="1"/>
    <row r="3278" ht="0" hidden="1" customHeight="1"/>
    <row r="3279" ht="0" hidden="1" customHeight="1"/>
    <row r="3280" ht="0" hidden="1" customHeight="1"/>
    <row r="3281" ht="0" hidden="1" customHeight="1"/>
    <row r="3282" ht="0" hidden="1" customHeight="1"/>
    <row r="3283" ht="0" hidden="1" customHeight="1"/>
    <row r="3284" ht="0" hidden="1" customHeight="1"/>
    <row r="3285" ht="0" hidden="1" customHeight="1"/>
    <row r="3286" ht="0" hidden="1" customHeight="1"/>
    <row r="3287" ht="0" hidden="1" customHeight="1"/>
    <row r="3288" ht="0" hidden="1" customHeight="1"/>
    <row r="3289" ht="0" hidden="1" customHeight="1"/>
    <row r="3290" ht="0" hidden="1" customHeight="1"/>
    <row r="3291" ht="0" hidden="1" customHeight="1"/>
    <row r="3292" ht="0" hidden="1" customHeight="1"/>
    <row r="3293" ht="0" hidden="1" customHeight="1"/>
    <row r="3294" ht="0" hidden="1" customHeight="1"/>
    <row r="3295" ht="0" hidden="1" customHeight="1"/>
    <row r="3296" ht="0" hidden="1" customHeight="1"/>
    <row r="3297" ht="0" hidden="1" customHeight="1"/>
    <row r="3298" ht="0" hidden="1" customHeight="1"/>
    <row r="3299" ht="0" hidden="1" customHeight="1"/>
    <row r="3300" ht="0" hidden="1" customHeight="1"/>
    <row r="3301" ht="0" hidden="1" customHeight="1"/>
    <row r="3302" ht="0" hidden="1" customHeight="1"/>
    <row r="3303" ht="0" hidden="1" customHeight="1"/>
    <row r="3304" ht="0" hidden="1" customHeight="1"/>
    <row r="3305" ht="0" hidden="1" customHeight="1"/>
    <row r="3306" ht="0" hidden="1" customHeight="1"/>
    <row r="3307" ht="0" hidden="1" customHeight="1"/>
    <row r="3308" ht="0" hidden="1" customHeight="1"/>
    <row r="3309" ht="0" hidden="1" customHeight="1"/>
    <row r="3310" ht="0" hidden="1" customHeight="1"/>
    <row r="3311" ht="0" hidden="1" customHeight="1"/>
    <row r="3312" ht="0" hidden="1" customHeight="1"/>
    <row r="3313" ht="0" hidden="1" customHeight="1"/>
    <row r="3314" ht="0" hidden="1" customHeight="1"/>
    <row r="3315" ht="0" hidden="1" customHeight="1"/>
    <row r="3316" ht="0" hidden="1" customHeight="1"/>
    <row r="3317" ht="0" hidden="1" customHeight="1"/>
    <row r="3318" ht="0" hidden="1" customHeight="1"/>
    <row r="3319" ht="0" hidden="1" customHeight="1"/>
    <row r="3320" ht="0" hidden="1" customHeight="1"/>
    <row r="3321" ht="0" hidden="1" customHeight="1"/>
    <row r="3322" ht="0" hidden="1" customHeight="1"/>
    <row r="3323" ht="0" hidden="1" customHeight="1"/>
    <row r="3324" ht="0" hidden="1" customHeight="1"/>
    <row r="3325" ht="0" hidden="1" customHeight="1"/>
    <row r="3326" ht="0" hidden="1" customHeight="1"/>
    <row r="3327" ht="0" hidden="1" customHeight="1"/>
    <row r="3328" ht="0" hidden="1" customHeight="1"/>
    <row r="3329" ht="0" hidden="1" customHeight="1"/>
    <row r="3330" ht="0" hidden="1" customHeight="1"/>
    <row r="3331" ht="0" hidden="1" customHeight="1"/>
    <row r="3332" ht="0" hidden="1" customHeight="1"/>
    <row r="3333" ht="0" hidden="1" customHeight="1"/>
    <row r="3334" ht="0" hidden="1" customHeight="1"/>
    <row r="3335" ht="0" hidden="1" customHeight="1"/>
    <row r="3336" ht="0" hidden="1" customHeight="1"/>
    <row r="3337" ht="0" hidden="1" customHeight="1"/>
    <row r="3338" ht="0" hidden="1" customHeight="1"/>
    <row r="3339" ht="0" hidden="1" customHeight="1"/>
    <row r="3340" ht="0" hidden="1" customHeight="1"/>
    <row r="3341" ht="0" hidden="1" customHeight="1"/>
    <row r="3342" ht="0" hidden="1" customHeight="1"/>
    <row r="3343" ht="0" hidden="1" customHeight="1"/>
    <row r="3344" ht="0" hidden="1" customHeight="1"/>
    <row r="3345" ht="0" hidden="1" customHeight="1"/>
    <row r="3346" ht="0" hidden="1" customHeight="1"/>
    <row r="3347" ht="0" hidden="1" customHeight="1"/>
    <row r="3348" ht="0" hidden="1" customHeight="1"/>
    <row r="3349" ht="0" hidden="1" customHeight="1"/>
    <row r="3350" ht="0" hidden="1" customHeight="1"/>
    <row r="3351" ht="0" hidden="1" customHeight="1"/>
    <row r="3352" ht="0" hidden="1" customHeight="1"/>
    <row r="3353" ht="0" hidden="1" customHeight="1"/>
    <row r="3354" ht="0" hidden="1" customHeight="1"/>
    <row r="3355" ht="0" hidden="1" customHeight="1"/>
    <row r="3356" ht="0" hidden="1" customHeight="1"/>
    <row r="3357" ht="0" hidden="1" customHeight="1"/>
    <row r="3358" ht="0" hidden="1" customHeight="1"/>
    <row r="3359" ht="0" hidden="1" customHeight="1"/>
    <row r="3360" ht="0" hidden="1" customHeight="1"/>
    <row r="3361" ht="0" hidden="1" customHeight="1"/>
    <row r="3362" ht="0" hidden="1" customHeight="1"/>
    <row r="3363" ht="0" hidden="1" customHeight="1"/>
    <row r="3364" ht="0" hidden="1" customHeight="1"/>
    <row r="3365" ht="0" hidden="1" customHeight="1"/>
    <row r="3366" ht="0" hidden="1" customHeight="1"/>
    <row r="3367" ht="0" hidden="1" customHeight="1"/>
    <row r="3368" ht="0" hidden="1" customHeight="1"/>
    <row r="3369" ht="0" hidden="1" customHeight="1"/>
    <row r="3370" ht="0" hidden="1" customHeight="1"/>
    <row r="3371" ht="0" hidden="1" customHeight="1"/>
    <row r="3372" ht="0" hidden="1" customHeight="1"/>
    <row r="3373" ht="0" hidden="1" customHeight="1"/>
    <row r="3374" ht="0" hidden="1" customHeight="1"/>
    <row r="3375" ht="0" hidden="1" customHeight="1"/>
    <row r="3376" ht="0" hidden="1" customHeight="1"/>
    <row r="3377" ht="0" hidden="1" customHeight="1"/>
    <row r="3378" ht="0" hidden="1" customHeight="1"/>
    <row r="3379" ht="0" hidden="1" customHeight="1"/>
    <row r="3380" ht="0" hidden="1" customHeight="1"/>
    <row r="3381" ht="0" hidden="1" customHeight="1"/>
    <row r="3382" ht="0" hidden="1" customHeight="1"/>
    <row r="3383" ht="0" hidden="1" customHeight="1"/>
    <row r="3384" ht="0" hidden="1" customHeight="1"/>
    <row r="3385" ht="0" hidden="1" customHeight="1"/>
    <row r="3386" ht="0" hidden="1" customHeight="1"/>
    <row r="3387" ht="0" hidden="1" customHeight="1"/>
    <row r="3388" ht="0" hidden="1" customHeight="1"/>
    <row r="3389" ht="0" hidden="1" customHeight="1"/>
    <row r="3390" ht="0" hidden="1" customHeight="1"/>
    <row r="3391" ht="0" hidden="1" customHeight="1"/>
    <row r="3392" ht="0" hidden="1" customHeight="1"/>
    <row r="3393" ht="0" hidden="1" customHeight="1"/>
    <row r="3394" ht="0" hidden="1" customHeight="1"/>
    <row r="3395" ht="0" hidden="1" customHeight="1"/>
    <row r="3396" ht="0" hidden="1" customHeight="1"/>
    <row r="3397" ht="0" hidden="1" customHeight="1"/>
    <row r="3398" ht="0" hidden="1" customHeight="1"/>
    <row r="3399" ht="0" hidden="1" customHeight="1"/>
    <row r="3400" ht="0" hidden="1" customHeight="1"/>
    <row r="3401" ht="0" hidden="1" customHeight="1"/>
    <row r="3402" ht="0" hidden="1" customHeight="1"/>
    <row r="3403" ht="0" hidden="1" customHeight="1"/>
    <row r="3404" ht="0" hidden="1" customHeight="1"/>
    <row r="3405" ht="0" hidden="1" customHeight="1"/>
    <row r="3406" ht="0" hidden="1" customHeight="1"/>
    <row r="3407" ht="0" hidden="1" customHeight="1"/>
    <row r="3408" ht="0" hidden="1" customHeight="1"/>
    <row r="3409" ht="0" hidden="1" customHeight="1"/>
    <row r="3410" ht="0" hidden="1" customHeight="1"/>
    <row r="3411" ht="0" hidden="1" customHeight="1"/>
    <row r="3412" ht="0" hidden="1" customHeight="1"/>
    <row r="3413" ht="0" hidden="1" customHeight="1"/>
    <row r="3414" ht="0" hidden="1" customHeight="1"/>
    <row r="3415" ht="0" hidden="1" customHeight="1"/>
    <row r="3416" ht="0" hidden="1" customHeight="1"/>
    <row r="3417" ht="0" hidden="1" customHeight="1"/>
    <row r="3418" ht="0" hidden="1" customHeight="1"/>
    <row r="3419" ht="0" hidden="1" customHeight="1"/>
    <row r="3420" ht="0" hidden="1" customHeight="1"/>
    <row r="3421" ht="0" hidden="1" customHeight="1"/>
    <row r="3422" ht="0" hidden="1" customHeight="1"/>
    <row r="3423" ht="0" hidden="1" customHeight="1"/>
    <row r="3424" ht="0" hidden="1" customHeight="1"/>
    <row r="3425" ht="0" hidden="1" customHeight="1"/>
    <row r="3426" ht="0" hidden="1" customHeight="1"/>
    <row r="3427" ht="0" hidden="1" customHeight="1"/>
    <row r="3428" ht="0" hidden="1" customHeight="1"/>
    <row r="3429" ht="0" hidden="1" customHeight="1"/>
    <row r="3430" ht="0" hidden="1" customHeight="1"/>
    <row r="3431" ht="0" hidden="1" customHeight="1"/>
    <row r="3432" ht="0" hidden="1" customHeight="1"/>
    <row r="3433" ht="0" hidden="1" customHeight="1"/>
    <row r="3434" ht="0" hidden="1" customHeight="1"/>
    <row r="3435" ht="0" hidden="1" customHeight="1"/>
    <row r="3436" ht="0" hidden="1" customHeight="1"/>
    <row r="3437" ht="0" hidden="1" customHeight="1"/>
    <row r="3438" ht="0" hidden="1" customHeight="1"/>
    <row r="3439" ht="0" hidden="1" customHeight="1"/>
    <row r="3440" ht="0" hidden="1" customHeight="1"/>
    <row r="3441" ht="0" hidden="1" customHeight="1"/>
    <row r="3442" ht="0" hidden="1" customHeight="1"/>
    <row r="3443" ht="0" hidden="1" customHeight="1"/>
    <row r="3444" ht="0" hidden="1" customHeight="1"/>
    <row r="3445" ht="0" hidden="1" customHeight="1"/>
    <row r="3446" ht="0" hidden="1" customHeight="1"/>
    <row r="3447" ht="0" hidden="1" customHeight="1"/>
    <row r="3448" ht="0" hidden="1" customHeight="1"/>
    <row r="3449" ht="0" hidden="1" customHeight="1"/>
    <row r="3450" ht="0" hidden="1" customHeight="1"/>
    <row r="3451" ht="0" hidden="1" customHeight="1"/>
    <row r="3452" ht="0" hidden="1" customHeight="1"/>
    <row r="3453" ht="0" hidden="1" customHeight="1"/>
    <row r="3454" ht="0" hidden="1" customHeight="1"/>
    <row r="3455" ht="0" hidden="1" customHeight="1"/>
    <row r="3456" ht="0" hidden="1" customHeight="1"/>
    <row r="3457" ht="0" hidden="1" customHeight="1"/>
    <row r="3458" ht="0" hidden="1" customHeight="1"/>
    <row r="3459" ht="0" hidden="1" customHeight="1"/>
    <row r="3460" ht="0" hidden="1" customHeight="1"/>
    <row r="3461" ht="0" hidden="1" customHeight="1"/>
    <row r="3462" ht="0" hidden="1" customHeight="1"/>
    <row r="3463" ht="0" hidden="1" customHeight="1"/>
    <row r="3464" ht="0" hidden="1" customHeight="1"/>
    <row r="3465" ht="0" hidden="1" customHeight="1"/>
    <row r="3466" ht="0" hidden="1" customHeight="1"/>
    <row r="3467" ht="0" hidden="1" customHeight="1"/>
    <row r="3468" ht="0" hidden="1" customHeight="1"/>
    <row r="3469" ht="0" hidden="1" customHeight="1"/>
    <row r="3470" ht="0" hidden="1" customHeight="1"/>
    <row r="3471" ht="0" hidden="1" customHeight="1"/>
    <row r="3472" ht="0" hidden="1" customHeight="1"/>
    <row r="3473" ht="0" hidden="1" customHeight="1"/>
    <row r="3474" ht="0" hidden="1" customHeight="1"/>
    <row r="3475" ht="0" hidden="1" customHeight="1"/>
    <row r="3476" ht="0" hidden="1" customHeight="1"/>
    <row r="3477" ht="0" hidden="1" customHeight="1"/>
    <row r="3478" ht="0" hidden="1" customHeight="1"/>
    <row r="3479" ht="0" hidden="1" customHeight="1"/>
    <row r="3480" ht="0" hidden="1" customHeight="1"/>
    <row r="3481" ht="0" hidden="1" customHeight="1"/>
    <row r="3482" ht="0" hidden="1" customHeight="1"/>
    <row r="3483" ht="0" hidden="1" customHeight="1"/>
    <row r="3484" ht="0" hidden="1" customHeight="1"/>
    <row r="3485" ht="0" hidden="1" customHeight="1"/>
    <row r="3486" ht="0" hidden="1" customHeight="1"/>
    <row r="3487" ht="0" hidden="1" customHeight="1"/>
    <row r="3488" ht="0" hidden="1" customHeight="1"/>
    <row r="3489" ht="0" hidden="1" customHeight="1"/>
    <row r="3490" ht="0" hidden="1" customHeight="1"/>
    <row r="3491" ht="0" hidden="1" customHeight="1"/>
    <row r="3492" ht="0" hidden="1" customHeight="1"/>
    <row r="3493" ht="0" hidden="1" customHeight="1"/>
    <row r="3494" ht="0" hidden="1" customHeight="1"/>
    <row r="3495" ht="0" hidden="1" customHeight="1"/>
    <row r="3496" ht="0" hidden="1" customHeight="1"/>
    <row r="3497" ht="0" hidden="1" customHeight="1"/>
    <row r="3498" ht="0" hidden="1" customHeight="1"/>
    <row r="3499" ht="0" hidden="1" customHeight="1"/>
    <row r="3500" ht="0" hidden="1" customHeight="1"/>
    <row r="3501" ht="0" hidden="1" customHeight="1"/>
    <row r="3502" ht="0" hidden="1" customHeight="1"/>
    <row r="3503" ht="0" hidden="1" customHeight="1"/>
    <row r="3504" ht="0" hidden="1" customHeight="1"/>
    <row r="3505" ht="0" hidden="1" customHeight="1"/>
    <row r="3506" ht="0" hidden="1" customHeight="1"/>
    <row r="3507" ht="0" hidden="1" customHeight="1"/>
    <row r="3508" ht="0" hidden="1" customHeight="1"/>
    <row r="3509" ht="0" hidden="1" customHeight="1"/>
    <row r="3510" ht="0" hidden="1" customHeight="1"/>
    <row r="3511" ht="0" hidden="1" customHeight="1"/>
    <row r="3512" ht="0" hidden="1" customHeight="1"/>
    <row r="3513" ht="0" hidden="1" customHeight="1"/>
    <row r="3514" ht="0" hidden="1" customHeight="1"/>
    <row r="3515" ht="0" hidden="1" customHeight="1"/>
    <row r="3516" ht="0" hidden="1" customHeight="1"/>
    <row r="3517" ht="0" hidden="1" customHeight="1"/>
    <row r="3518" ht="0" hidden="1" customHeight="1"/>
    <row r="3519" ht="0" hidden="1" customHeight="1"/>
    <row r="3520" ht="0" hidden="1" customHeight="1"/>
    <row r="3521" ht="0" hidden="1" customHeight="1"/>
    <row r="3522" ht="0" hidden="1" customHeight="1"/>
    <row r="3523" ht="0" hidden="1" customHeight="1"/>
    <row r="3524" ht="0" hidden="1" customHeight="1"/>
    <row r="3525" ht="0" hidden="1" customHeight="1"/>
    <row r="3526" ht="0" hidden="1" customHeight="1"/>
    <row r="3527" ht="0" hidden="1" customHeight="1"/>
    <row r="3528" ht="0" hidden="1" customHeight="1"/>
    <row r="3529" ht="0" hidden="1" customHeight="1"/>
    <row r="3530" ht="0" hidden="1" customHeight="1"/>
    <row r="3531" ht="0" hidden="1" customHeight="1"/>
    <row r="3532" ht="0" hidden="1" customHeight="1"/>
    <row r="3533" ht="0" hidden="1" customHeight="1"/>
    <row r="3534" ht="0" hidden="1" customHeight="1"/>
    <row r="3535" ht="0" hidden="1" customHeight="1"/>
    <row r="3536" ht="0" hidden="1" customHeight="1"/>
    <row r="3537" ht="0" hidden="1" customHeight="1"/>
    <row r="3538" ht="0" hidden="1" customHeight="1"/>
    <row r="3539" ht="0" hidden="1" customHeight="1"/>
    <row r="3540" ht="0" hidden="1" customHeight="1"/>
    <row r="3541" ht="0" hidden="1" customHeight="1"/>
    <row r="3542" ht="0" hidden="1" customHeight="1"/>
    <row r="3543" ht="0" hidden="1" customHeight="1"/>
    <row r="3544" ht="0" hidden="1" customHeight="1"/>
    <row r="3545" ht="0" hidden="1" customHeight="1"/>
    <row r="3546" ht="0" hidden="1" customHeight="1"/>
    <row r="3547" ht="0" hidden="1" customHeight="1"/>
    <row r="3548" ht="0" hidden="1" customHeight="1"/>
    <row r="3549" ht="0" hidden="1" customHeight="1"/>
    <row r="3550" ht="0" hidden="1" customHeight="1"/>
    <row r="3551" ht="0" hidden="1" customHeight="1"/>
    <row r="3552" ht="0" hidden="1" customHeight="1"/>
    <row r="3553" ht="0" hidden="1" customHeight="1"/>
    <row r="3554" ht="0" hidden="1" customHeight="1"/>
    <row r="3555" ht="0" hidden="1" customHeight="1"/>
    <row r="3556" ht="0" hidden="1" customHeight="1"/>
    <row r="3557" ht="0" hidden="1" customHeight="1"/>
    <row r="3558" ht="0" hidden="1" customHeight="1"/>
    <row r="3559" ht="0" hidden="1" customHeight="1"/>
    <row r="3560" ht="0" hidden="1" customHeight="1"/>
    <row r="3561" ht="0" hidden="1" customHeight="1"/>
    <row r="3562" ht="0" hidden="1" customHeight="1"/>
    <row r="3563" ht="0" hidden="1" customHeight="1"/>
    <row r="3564" ht="0" hidden="1" customHeight="1"/>
    <row r="3565" ht="0" hidden="1" customHeight="1"/>
    <row r="3566" ht="0" hidden="1" customHeight="1"/>
    <row r="3567" ht="0" hidden="1" customHeight="1"/>
    <row r="3568" ht="0" hidden="1" customHeight="1"/>
    <row r="3569" ht="0" hidden="1" customHeight="1"/>
    <row r="3570" ht="0" hidden="1" customHeight="1"/>
    <row r="3571" ht="0" hidden="1" customHeight="1"/>
    <row r="3572" ht="0" hidden="1" customHeight="1"/>
    <row r="3573" ht="0" hidden="1" customHeight="1"/>
    <row r="3574" ht="0" hidden="1" customHeight="1"/>
    <row r="3575" ht="0" hidden="1" customHeight="1"/>
    <row r="3576" ht="0" hidden="1" customHeight="1"/>
    <row r="3577" ht="0" hidden="1" customHeight="1"/>
    <row r="3578" ht="0" hidden="1" customHeight="1"/>
    <row r="3579" ht="0" hidden="1" customHeight="1"/>
    <row r="3580" ht="0" hidden="1" customHeight="1"/>
    <row r="3581" ht="0" hidden="1" customHeight="1"/>
    <row r="3582" ht="0" hidden="1" customHeight="1"/>
    <row r="3583" ht="0" hidden="1" customHeight="1"/>
    <row r="3584" ht="0" hidden="1" customHeight="1"/>
    <row r="3585" ht="0" hidden="1" customHeight="1"/>
    <row r="3586" ht="0" hidden="1" customHeight="1"/>
    <row r="3587" ht="0" hidden="1" customHeight="1"/>
    <row r="3588" ht="0" hidden="1" customHeight="1"/>
    <row r="3589" ht="0" hidden="1" customHeight="1"/>
    <row r="3590" ht="0" hidden="1" customHeight="1"/>
    <row r="3591" ht="0" hidden="1" customHeight="1"/>
    <row r="3592" ht="0" hidden="1" customHeight="1"/>
    <row r="3593" ht="0" hidden="1" customHeight="1"/>
    <row r="3594" ht="0" hidden="1" customHeight="1"/>
    <row r="3595" ht="0" hidden="1" customHeight="1"/>
    <row r="3596" ht="0" hidden="1" customHeight="1"/>
    <row r="3597" ht="0" hidden="1" customHeight="1"/>
    <row r="3598" ht="0" hidden="1" customHeight="1"/>
    <row r="3599" ht="0" hidden="1" customHeight="1"/>
    <row r="3600" ht="0" hidden="1" customHeight="1"/>
    <row r="3601" ht="0" hidden="1" customHeight="1"/>
    <row r="3602" ht="0" hidden="1" customHeight="1"/>
    <row r="3603" ht="0" hidden="1" customHeight="1"/>
    <row r="3604" ht="0" hidden="1" customHeight="1"/>
    <row r="3605" ht="0" hidden="1" customHeight="1"/>
    <row r="3606" ht="0" hidden="1" customHeight="1"/>
    <row r="3607" ht="0" hidden="1" customHeight="1"/>
    <row r="3608" ht="0" hidden="1" customHeight="1"/>
    <row r="3609" ht="0" hidden="1" customHeight="1"/>
    <row r="3610" ht="0" hidden="1" customHeight="1"/>
    <row r="3611" ht="0" hidden="1" customHeight="1"/>
    <row r="3612" ht="0" hidden="1" customHeight="1"/>
    <row r="3613" ht="0" hidden="1" customHeight="1"/>
    <row r="3614" ht="0" hidden="1" customHeight="1"/>
    <row r="3615" ht="0" hidden="1" customHeight="1"/>
    <row r="3616" ht="0" hidden="1" customHeight="1"/>
    <row r="3617" ht="0" hidden="1" customHeight="1"/>
    <row r="3618" ht="0" hidden="1" customHeight="1"/>
    <row r="3619" ht="0" hidden="1" customHeight="1"/>
    <row r="3620" ht="0" hidden="1" customHeight="1"/>
    <row r="3621" ht="0" hidden="1" customHeight="1"/>
    <row r="3622" ht="0" hidden="1" customHeight="1"/>
    <row r="3623" ht="0" hidden="1" customHeight="1"/>
    <row r="3624" ht="0" hidden="1" customHeight="1"/>
    <row r="3625" ht="0" hidden="1" customHeight="1"/>
    <row r="3626" ht="0" hidden="1" customHeight="1"/>
    <row r="3627" ht="0" hidden="1" customHeight="1"/>
    <row r="3628" ht="0" hidden="1" customHeight="1"/>
    <row r="3629" ht="0" hidden="1" customHeight="1"/>
    <row r="3630" ht="0" hidden="1" customHeight="1"/>
    <row r="3631" ht="0" hidden="1" customHeight="1"/>
    <row r="3632" ht="0" hidden="1" customHeight="1"/>
    <row r="3633" ht="0" hidden="1" customHeight="1"/>
    <row r="3634" ht="0" hidden="1" customHeight="1"/>
    <row r="3635" ht="0" hidden="1" customHeight="1"/>
    <row r="3636" ht="0" hidden="1" customHeight="1"/>
    <row r="3637" ht="0" hidden="1" customHeight="1"/>
    <row r="3638" ht="0" hidden="1" customHeight="1"/>
    <row r="3639" ht="0" hidden="1" customHeight="1"/>
    <row r="3640" ht="0" hidden="1" customHeight="1"/>
    <row r="3641" ht="0" hidden="1" customHeight="1"/>
    <row r="3642" ht="0" hidden="1" customHeight="1"/>
    <row r="3643" ht="0" hidden="1" customHeight="1"/>
    <row r="3644" ht="0" hidden="1" customHeight="1"/>
    <row r="3645" ht="0" hidden="1" customHeight="1"/>
    <row r="3646" ht="0" hidden="1" customHeight="1"/>
    <row r="3647" ht="0" hidden="1" customHeight="1"/>
    <row r="3648" ht="0" hidden="1" customHeight="1"/>
    <row r="3649" ht="0" hidden="1" customHeight="1"/>
    <row r="3650" ht="0" hidden="1" customHeight="1"/>
    <row r="3651" ht="0" hidden="1" customHeight="1"/>
    <row r="3652" ht="0" hidden="1" customHeight="1"/>
    <row r="3653" ht="0" hidden="1" customHeight="1"/>
    <row r="3654" ht="0" hidden="1" customHeight="1"/>
    <row r="3655" ht="0" hidden="1" customHeight="1"/>
    <row r="3656" ht="0" hidden="1" customHeight="1"/>
    <row r="3657" ht="0" hidden="1" customHeight="1"/>
    <row r="3658" ht="0" hidden="1" customHeight="1"/>
    <row r="3659" ht="0" hidden="1" customHeight="1"/>
    <row r="3660" ht="0" hidden="1" customHeight="1"/>
    <row r="3661" ht="0" hidden="1" customHeight="1"/>
    <row r="3662" ht="0" hidden="1" customHeight="1"/>
    <row r="3663" ht="0" hidden="1" customHeight="1"/>
    <row r="3664" ht="0" hidden="1" customHeight="1"/>
    <row r="3665" ht="0" hidden="1" customHeight="1"/>
    <row r="3666" ht="0" hidden="1" customHeight="1"/>
    <row r="3667" ht="0" hidden="1" customHeight="1"/>
    <row r="3668" ht="0" hidden="1" customHeight="1"/>
    <row r="3669" ht="0" hidden="1" customHeight="1"/>
    <row r="3670" ht="0" hidden="1" customHeight="1"/>
    <row r="3671" ht="0" hidden="1" customHeight="1"/>
    <row r="3672" ht="0" hidden="1" customHeight="1"/>
    <row r="3673" ht="0" hidden="1" customHeight="1"/>
    <row r="3674" ht="0" hidden="1" customHeight="1"/>
    <row r="3675" ht="0" hidden="1" customHeight="1"/>
    <row r="3676" ht="0" hidden="1" customHeight="1"/>
    <row r="3677" ht="0" hidden="1" customHeight="1"/>
    <row r="3678" ht="0" hidden="1" customHeight="1"/>
    <row r="3679" ht="0" hidden="1" customHeight="1"/>
    <row r="3680" ht="0" hidden="1" customHeight="1"/>
    <row r="3681" ht="0" hidden="1" customHeight="1"/>
    <row r="3682" ht="0" hidden="1" customHeight="1"/>
    <row r="3683" ht="0" hidden="1" customHeight="1"/>
    <row r="3684" ht="0" hidden="1" customHeight="1"/>
    <row r="3685" ht="0" hidden="1" customHeight="1"/>
    <row r="3686" ht="0" hidden="1" customHeight="1"/>
    <row r="3687" ht="0" hidden="1" customHeight="1"/>
    <row r="3688" ht="0" hidden="1" customHeight="1"/>
    <row r="3689" ht="0" hidden="1" customHeight="1"/>
    <row r="3690" ht="0" hidden="1" customHeight="1"/>
    <row r="3691" ht="0" hidden="1" customHeight="1"/>
    <row r="3692" ht="0" hidden="1" customHeight="1"/>
    <row r="3693" ht="0" hidden="1" customHeight="1"/>
    <row r="3694" ht="0" hidden="1" customHeight="1"/>
    <row r="3695" ht="0" hidden="1" customHeight="1"/>
    <row r="3696" ht="0" hidden="1" customHeight="1"/>
    <row r="3697" ht="0" hidden="1" customHeight="1"/>
    <row r="3698" ht="0" hidden="1" customHeight="1"/>
    <row r="3699" ht="0" hidden="1" customHeight="1"/>
    <row r="3700" ht="0" hidden="1" customHeight="1"/>
    <row r="3701" ht="0" hidden="1" customHeight="1"/>
    <row r="3702" ht="0" hidden="1" customHeight="1"/>
    <row r="3703" ht="0" hidden="1" customHeight="1"/>
    <row r="3704" ht="0" hidden="1" customHeight="1"/>
    <row r="3705" ht="0" hidden="1" customHeight="1"/>
    <row r="3706" ht="0" hidden="1" customHeight="1"/>
    <row r="3707" ht="0" hidden="1" customHeight="1"/>
    <row r="3708" ht="0" hidden="1" customHeight="1"/>
    <row r="3709" ht="0" hidden="1" customHeight="1"/>
    <row r="3710" ht="0" hidden="1" customHeight="1"/>
    <row r="3711" ht="0" hidden="1" customHeight="1"/>
    <row r="3712" ht="0" hidden="1" customHeight="1"/>
    <row r="3713" ht="0" hidden="1" customHeight="1"/>
    <row r="3714" ht="0" hidden="1" customHeight="1"/>
    <row r="3715" ht="0" hidden="1" customHeight="1"/>
    <row r="3716" ht="0" hidden="1" customHeight="1"/>
    <row r="3717" ht="0" hidden="1" customHeight="1"/>
    <row r="3718" ht="0" hidden="1" customHeight="1"/>
    <row r="3719" ht="0" hidden="1" customHeight="1"/>
    <row r="3720" ht="0" hidden="1" customHeight="1"/>
    <row r="3721" ht="0" hidden="1" customHeight="1"/>
    <row r="3722" ht="0" hidden="1" customHeight="1"/>
    <row r="3723" ht="0" hidden="1" customHeight="1"/>
    <row r="3724" ht="0" hidden="1" customHeight="1"/>
    <row r="3725" ht="0" hidden="1" customHeight="1"/>
    <row r="3726" ht="0" hidden="1" customHeight="1"/>
    <row r="3727" ht="0" hidden="1" customHeight="1"/>
    <row r="3728" ht="0" hidden="1" customHeight="1"/>
    <row r="3729" ht="0" hidden="1" customHeight="1"/>
    <row r="3730" ht="0" hidden="1" customHeight="1"/>
    <row r="3731" ht="0" hidden="1" customHeight="1"/>
    <row r="3732" ht="0" hidden="1" customHeight="1"/>
    <row r="3733" ht="0" hidden="1" customHeight="1"/>
    <row r="3734" ht="0" hidden="1" customHeight="1"/>
    <row r="3735" ht="0" hidden="1" customHeight="1"/>
    <row r="3736" ht="0" hidden="1" customHeight="1"/>
    <row r="3737" ht="0" hidden="1" customHeight="1"/>
    <row r="3738" ht="0" hidden="1" customHeight="1"/>
    <row r="3739" ht="0" hidden="1" customHeight="1"/>
    <row r="3740" ht="0" hidden="1" customHeight="1"/>
    <row r="3741" ht="0" hidden="1" customHeight="1"/>
    <row r="3742" ht="0" hidden="1" customHeight="1"/>
    <row r="3743" ht="0" hidden="1" customHeight="1"/>
    <row r="3744" ht="0" hidden="1" customHeight="1"/>
    <row r="3745" ht="0" hidden="1" customHeight="1"/>
    <row r="3746" ht="0" hidden="1" customHeight="1"/>
    <row r="3747" ht="0" hidden="1" customHeight="1"/>
    <row r="3748" ht="0" hidden="1" customHeight="1"/>
    <row r="3749" ht="0" hidden="1" customHeight="1"/>
    <row r="3750" ht="0" hidden="1" customHeight="1"/>
    <row r="3751" ht="0" hidden="1" customHeight="1"/>
    <row r="3752" ht="0" hidden="1" customHeight="1"/>
    <row r="3753" ht="0" hidden="1" customHeight="1"/>
    <row r="3754" ht="0" hidden="1" customHeight="1"/>
    <row r="3755" ht="0" hidden="1" customHeight="1"/>
    <row r="3756" ht="0" hidden="1" customHeight="1"/>
    <row r="3757" ht="0" hidden="1" customHeight="1"/>
    <row r="3758" ht="0" hidden="1" customHeight="1"/>
    <row r="3759" ht="0" hidden="1" customHeight="1"/>
    <row r="3760" ht="0" hidden="1" customHeight="1"/>
    <row r="3761" ht="0" hidden="1" customHeight="1"/>
    <row r="3762" ht="0" hidden="1" customHeight="1"/>
    <row r="3763" ht="0" hidden="1" customHeight="1"/>
    <row r="3764" ht="0" hidden="1" customHeight="1"/>
    <row r="3765" ht="0" hidden="1" customHeight="1"/>
    <row r="3766" ht="0" hidden="1" customHeight="1"/>
    <row r="3767" ht="0" hidden="1" customHeight="1"/>
    <row r="3768" ht="0" hidden="1" customHeight="1"/>
    <row r="3769" ht="0" hidden="1" customHeight="1"/>
    <row r="3770" ht="0" hidden="1" customHeight="1"/>
    <row r="3771" ht="0" hidden="1" customHeight="1"/>
    <row r="3772" ht="0" hidden="1" customHeight="1"/>
    <row r="3773" ht="0" hidden="1" customHeight="1"/>
    <row r="3774" ht="0" hidden="1" customHeight="1"/>
    <row r="3775" ht="0" hidden="1" customHeight="1"/>
    <row r="3776" ht="0" hidden="1" customHeight="1"/>
    <row r="3777" ht="0" hidden="1" customHeight="1"/>
    <row r="3778" ht="0" hidden="1" customHeight="1"/>
    <row r="3779" ht="0" hidden="1" customHeight="1"/>
    <row r="3780" ht="0" hidden="1" customHeight="1"/>
    <row r="3781" ht="0" hidden="1" customHeight="1"/>
    <row r="3782" ht="0" hidden="1" customHeight="1"/>
    <row r="3783" ht="0" hidden="1" customHeight="1"/>
    <row r="3784" ht="0" hidden="1" customHeight="1"/>
    <row r="3785" ht="0" hidden="1" customHeight="1"/>
    <row r="3786" ht="0" hidden="1" customHeight="1"/>
    <row r="3787" ht="0" hidden="1" customHeight="1"/>
    <row r="3788" ht="0" hidden="1" customHeight="1"/>
    <row r="3789" ht="0" hidden="1" customHeight="1"/>
    <row r="3790" ht="0" hidden="1" customHeight="1"/>
    <row r="3791" ht="0" hidden="1" customHeight="1"/>
    <row r="3792" ht="0" hidden="1" customHeight="1"/>
    <row r="3793" ht="0" hidden="1" customHeight="1"/>
    <row r="3794" ht="0" hidden="1" customHeight="1"/>
    <row r="3795" ht="0" hidden="1" customHeight="1"/>
    <row r="3796" ht="0" hidden="1" customHeight="1"/>
    <row r="3797" ht="0" hidden="1" customHeight="1"/>
    <row r="3798" ht="0" hidden="1" customHeight="1"/>
    <row r="3799" ht="0" hidden="1" customHeight="1"/>
    <row r="3800" ht="0" hidden="1" customHeight="1"/>
    <row r="3801" ht="0" hidden="1" customHeight="1"/>
    <row r="3802" ht="0" hidden="1" customHeight="1"/>
    <row r="3803" ht="0" hidden="1" customHeight="1"/>
    <row r="3804" ht="0" hidden="1" customHeight="1"/>
    <row r="3805" ht="0" hidden="1" customHeight="1"/>
    <row r="3806" ht="0" hidden="1" customHeight="1"/>
    <row r="3807" ht="0" hidden="1" customHeight="1"/>
    <row r="3808" ht="0" hidden="1" customHeight="1"/>
    <row r="3809" ht="0" hidden="1" customHeight="1"/>
    <row r="3810" ht="0" hidden="1" customHeight="1"/>
    <row r="3811" ht="0" hidden="1" customHeight="1"/>
    <row r="3812" ht="0" hidden="1" customHeight="1"/>
    <row r="3813" ht="0" hidden="1" customHeight="1"/>
    <row r="3814" ht="0" hidden="1" customHeight="1"/>
    <row r="3815" ht="0" hidden="1" customHeight="1"/>
    <row r="3816" ht="0" hidden="1" customHeight="1"/>
    <row r="3817" ht="0" hidden="1" customHeight="1"/>
    <row r="3818" ht="0" hidden="1" customHeight="1"/>
    <row r="3819" ht="0" hidden="1" customHeight="1"/>
    <row r="3820" ht="0" hidden="1" customHeight="1"/>
    <row r="3821" ht="0" hidden="1" customHeight="1"/>
    <row r="3822" ht="0" hidden="1" customHeight="1"/>
    <row r="3823" ht="0" hidden="1" customHeight="1"/>
    <row r="3824" ht="0" hidden="1" customHeight="1"/>
    <row r="3825" ht="0" hidden="1" customHeight="1"/>
    <row r="3826" ht="0" hidden="1" customHeight="1"/>
    <row r="3827" ht="0" hidden="1" customHeight="1"/>
    <row r="3828" ht="0" hidden="1" customHeight="1"/>
    <row r="3829" ht="0" hidden="1" customHeight="1"/>
    <row r="3830" ht="0" hidden="1" customHeight="1"/>
    <row r="3831" ht="0" hidden="1" customHeight="1"/>
    <row r="3832" ht="0" hidden="1" customHeight="1"/>
    <row r="3833" ht="0" hidden="1" customHeight="1"/>
    <row r="3834" ht="0" hidden="1" customHeight="1"/>
    <row r="3835" ht="0" hidden="1" customHeight="1"/>
    <row r="3836" ht="0" hidden="1" customHeight="1"/>
    <row r="3837" ht="0" hidden="1" customHeight="1"/>
    <row r="3838" ht="0" hidden="1" customHeight="1"/>
    <row r="3839" ht="0" hidden="1" customHeight="1"/>
    <row r="3840" ht="0" hidden="1" customHeight="1"/>
    <row r="3841" ht="0" hidden="1" customHeight="1"/>
    <row r="3842" ht="0" hidden="1" customHeight="1"/>
    <row r="3843" ht="0" hidden="1" customHeight="1"/>
    <row r="3844" ht="0" hidden="1" customHeight="1"/>
    <row r="3845" ht="0" hidden="1" customHeight="1"/>
    <row r="3846" ht="0" hidden="1" customHeight="1"/>
    <row r="3847" ht="0" hidden="1" customHeight="1"/>
    <row r="3848" ht="0" hidden="1" customHeight="1"/>
    <row r="3849" ht="0" hidden="1" customHeight="1"/>
    <row r="3850" ht="0" hidden="1" customHeight="1"/>
    <row r="3851" ht="0" hidden="1" customHeight="1"/>
    <row r="3852" ht="0" hidden="1" customHeight="1"/>
    <row r="3853" ht="0" hidden="1" customHeight="1"/>
    <row r="3854" ht="0" hidden="1" customHeight="1"/>
    <row r="3855" ht="0" hidden="1" customHeight="1"/>
    <row r="3856" ht="0" hidden="1" customHeight="1"/>
    <row r="3857" ht="0" hidden="1" customHeight="1"/>
    <row r="3858" ht="0" hidden="1" customHeight="1"/>
    <row r="3859" ht="0" hidden="1" customHeight="1"/>
    <row r="3860" ht="0" hidden="1" customHeight="1"/>
    <row r="3861" ht="0" hidden="1" customHeight="1"/>
    <row r="3862" ht="0" hidden="1" customHeight="1"/>
    <row r="3863" ht="0" hidden="1" customHeight="1"/>
    <row r="3864" ht="0" hidden="1" customHeight="1"/>
    <row r="3865" ht="0" hidden="1" customHeight="1"/>
    <row r="3866" ht="0" hidden="1" customHeight="1"/>
    <row r="3867" ht="0" hidden="1" customHeight="1"/>
    <row r="3868" ht="0" hidden="1" customHeight="1"/>
    <row r="3869" ht="0" hidden="1" customHeight="1"/>
    <row r="3870" ht="0" hidden="1" customHeight="1"/>
    <row r="3871" ht="0" hidden="1" customHeight="1"/>
    <row r="3872" ht="0" hidden="1" customHeight="1"/>
    <row r="3873" ht="0" hidden="1" customHeight="1"/>
    <row r="3874" ht="0" hidden="1" customHeight="1"/>
    <row r="3875" ht="0" hidden="1" customHeight="1"/>
    <row r="3876" ht="0" hidden="1" customHeight="1"/>
    <row r="3877" ht="0" hidden="1" customHeight="1"/>
    <row r="3878" ht="0" hidden="1" customHeight="1"/>
    <row r="3879" ht="0" hidden="1" customHeight="1"/>
    <row r="3880" ht="0" hidden="1" customHeight="1"/>
    <row r="3881" ht="0" hidden="1" customHeight="1"/>
    <row r="3882" ht="0" hidden="1" customHeight="1"/>
    <row r="3883" ht="0" hidden="1" customHeight="1"/>
    <row r="3884" ht="0" hidden="1" customHeight="1"/>
    <row r="3885" ht="0" hidden="1" customHeight="1"/>
    <row r="3886" ht="0" hidden="1" customHeight="1"/>
    <row r="3887" ht="0" hidden="1" customHeight="1"/>
    <row r="3888" ht="0" hidden="1" customHeight="1"/>
    <row r="3889" ht="0" hidden="1" customHeight="1"/>
    <row r="3890" ht="0" hidden="1" customHeight="1"/>
    <row r="3891" ht="0" hidden="1" customHeight="1"/>
    <row r="3892" ht="0" hidden="1" customHeight="1"/>
    <row r="3893" ht="0" hidden="1" customHeight="1"/>
    <row r="3894" ht="0" hidden="1" customHeight="1"/>
    <row r="3895" ht="0" hidden="1" customHeight="1"/>
    <row r="3896" ht="0" hidden="1" customHeight="1"/>
    <row r="3897" ht="0" hidden="1" customHeight="1"/>
    <row r="3898" ht="0" hidden="1" customHeight="1"/>
    <row r="3899" ht="0" hidden="1" customHeight="1"/>
    <row r="3900" ht="0" hidden="1" customHeight="1"/>
    <row r="3901" ht="0" hidden="1" customHeight="1"/>
    <row r="3902" ht="0" hidden="1" customHeight="1"/>
    <row r="3903" ht="0" hidden="1" customHeight="1"/>
    <row r="3904" ht="0" hidden="1" customHeight="1"/>
    <row r="3905" ht="0" hidden="1" customHeight="1"/>
    <row r="3906" ht="0" hidden="1" customHeight="1"/>
    <row r="3907" ht="0" hidden="1" customHeight="1"/>
    <row r="3908" ht="0" hidden="1" customHeight="1"/>
    <row r="3909" ht="0" hidden="1" customHeight="1"/>
    <row r="3910" ht="0" hidden="1" customHeight="1"/>
    <row r="3911" ht="0" hidden="1" customHeight="1"/>
    <row r="3912" ht="0" hidden="1" customHeight="1"/>
    <row r="3913" ht="0" hidden="1" customHeight="1"/>
    <row r="3914" ht="0" hidden="1" customHeight="1"/>
    <row r="3915" ht="0" hidden="1" customHeight="1"/>
    <row r="3916" ht="0" hidden="1" customHeight="1"/>
    <row r="3917" ht="0" hidden="1" customHeight="1"/>
    <row r="3918" ht="0" hidden="1" customHeight="1"/>
    <row r="3919" ht="0" hidden="1" customHeight="1"/>
    <row r="3920" ht="0" hidden="1" customHeight="1"/>
    <row r="3921" ht="0" hidden="1" customHeight="1"/>
    <row r="3922" ht="0" hidden="1" customHeight="1"/>
    <row r="3923" ht="0" hidden="1" customHeight="1"/>
    <row r="3924" ht="0" hidden="1" customHeight="1"/>
    <row r="3925" ht="0" hidden="1" customHeight="1"/>
    <row r="3926" ht="0" hidden="1" customHeight="1"/>
    <row r="3927" ht="0" hidden="1" customHeight="1"/>
    <row r="3928" ht="0" hidden="1" customHeight="1"/>
    <row r="3929" ht="0" hidden="1" customHeight="1"/>
    <row r="3930" ht="0" hidden="1" customHeight="1"/>
    <row r="3931" ht="0" hidden="1" customHeight="1"/>
    <row r="3932" ht="0" hidden="1" customHeight="1"/>
    <row r="3933" ht="0" hidden="1" customHeight="1"/>
    <row r="3934" ht="0" hidden="1" customHeight="1"/>
    <row r="3935" ht="0" hidden="1" customHeight="1"/>
    <row r="3936" ht="0" hidden="1" customHeight="1"/>
    <row r="3937" ht="0" hidden="1" customHeight="1"/>
    <row r="3938" ht="0" hidden="1" customHeight="1"/>
    <row r="3939" ht="0" hidden="1" customHeight="1"/>
    <row r="3940" ht="0" hidden="1" customHeight="1"/>
    <row r="3941" ht="0" hidden="1" customHeight="1"/>
    <row r="3942" ht="0" hidden="1" customHeight="1"/>
    <row r="3943" ht="0" hidden="1" customHeight="1"/>
    <row r="3944" ht="0" hidden="1" customHeight="1"/>
    <row r="3945" ht="0" hidden="1" customHeight="1"/>
    <row r="3946" ht="0" hidden="1" customHeight="1"/>
    <row r="3947" ht="0" hidden="1" customHeight="1"/>
    <row r="3948" ht="0" hidden="1" customHeight="1"/>
    <row r="3949" ht="0" hidden="1" customHeight="1"/>
    <row r="3950" ht="0" hidden="1" customHeight="1"/>
    <row r="3951" ht="0" hidden="1" customHeight="1"/>
    <row r="3952" ht="0" hidden="1" customHeight="1"/>
    <row r="3953" ht="0" hidden="1" customHeight="1"/>
    <row r="3954" ht="0" hidden="1" customHeight="1"/>
    <row r="3955" ht="0" hidden="1" customHeight="1"/>
    <row r="3956" ht="0" hidden="1" customHeight="1"/>
    <row r="3957" ht="0" hidden="1" customHeight="1"/>
    <row r="3958" ht="0" hidden="1" customHeight="1"/>
    <row r="3959" ht="0" hidden="1" customHeight="1"/>
    <row r="3960" ht="0" hidden="1" customHeight="1"/>
    <row r="3961" ht="0" hidden="1" customHeight="1"/>
    <row r="3962" ht="0" hidden="1" customHeight="1"/>
    <row r="3963" ht="0" hidden="1" customHeight="1"/>
    <row r="3964" ht="0" hidden="1" customHeight="1"/>
    <row r="3965" ht="0" hidden="1" customHeight="1"/>
    <row r="3966" ht="0" hidden="1" customHeight="1"/>
    <row r="3967" ht="0" hidden="1" customHeight="1"/>
    <row r="3968" ht="0" hidden="1" customHeight="1"/>
    <row r="3969" ht="0" hidden="1" customHeight="1"/>
    <row r="3970" ht="0" hidden="1" customHeight="1"/>
    <row r="3971" ht="0" hidden="1" customHeight="1"/>
    <row r="3972" ht="0" hidden="1" customHeight="1"/>
    <row r="3973" ht="0" hidden="1" customHeight="1"/>
    <row r="3974" ht="0" hidden="1" customHeight="1"/>
    <row r="3975" ht="0" hidden="1" customHeight="1"/>
    <row r="3976" ht="0" hidden="1" customHeight="1"/>
    <row r="3977" ht="0" hidden="1" customHeight="1"/>
    <row r="3978" ht="0" hidden="1" customHeight="1"/>
    <row r="3979" ht="0" hidden="1" customHeight="1"/>
    <row r="3980" ht="0" hidden="1" customHeight="1"/>
    <row r="3981" ht="0" hidden="1" customHeight="1"/>
    <row r="3982" ht="0" hidden="1" customHeight="1"/>
    <row r="3983" ht="0" hidden="1" customHeight="1"/>
    <row r="3984" ht="0" hidden="1" customHeight="1"/>
    <row r="3985" ht="0" hidden="1" customHeight="1"/>
    <row r="3986" ht="0" hidden="1" customHeight="1"/>
    <row r="3987" ht="0" hidden="1" customHeight="1"/>
    <row r="3988" ht="0" hidden="1" customHeight="1"/>
    <row r="3989" ht="0" hidden="1" customHeight="1"/>
    <row r="3990" ht="0" hidden="1" customHeight="1"/>
    <row r="3991" ht="0" hidden="1" customHeight="1"/>
    <row r="3992" ht="0" hidden="1" customHeight="1"/>
    <row r="3993" ht="0" hidden="1" customHeight="1"/>
    <row r="3994" ht="0" hidden="1" customHeight="1"/>
    <row r="3995" ht="0" hidden="1" customHeight="1"/>
    <row r="3996" ht="0" hidden="1" customHeight="1"/>
    <row r="3997" ht="0" hidden="1" customHeight="1"/>
    <row r="3998" ht="0" hidden="1" customHeight="1"/>
    <row r="3999" ht="0" hidden="1" customHeight="1"/>
    <row r="4000" ht="0" hidden="1" customHeight="1"/>
    <row r="4001" ht="0" hidden="1" customHeight="1"/>
    <row r="4002" ht="0" hidden="1" customHeight="1"/>
    <row r="4003" ht="0" hidden="1" customHeight="1"/>
    <row r="4004" ht="0" hidden="1" customHeight="1"/>
    <row r="4005" ht="0" hidden="1" customHeight="1"/>
    <row r="4006" ht="0" hidden="1" customHeight="1"/>
    <row r="4007" ht="0" hidden="1" customHeight="1"/>
    <row r="4008" ht="0" hidden="1" customHeight="1"/>
    <row r="4009" ht="0" hidden="1" customHeight="1"/>
    <row r="4010" ht="0" hidden="1" customHeight="1"/>
    <row r="4011" ht="0" hidden="1" customHeight="1"/>
    <row r="4012" ht="0" hidden="1" customHeight="1"/>
    <row r="4013" ht="0" hidden="1" customHeight="1"/>
    <row r="4014" ht="0" hidden="1" customHeight="1"/>
    <row r="4015" ht="0" hidden="1" customHeight="1"/>
    <row r="4016" ht="0" hidden="1" customHeight="1"/>
    <row r="4017" ht="0" hidden="1" customHeight="1"/>
    <row r="4018" ht="0" hidden="1" customHeight="1"/>
    <row r="4019" ht="0" hidden="1" customHeight="1"/>
    <row r="4020" ht="0" hidden="1" customHeight="1"/>
    <row r="4021" ht="0" hidden="1" customHeight="1"/>
    <row r="4022" ht="0" hidden="1" customHeight="1"/>
    <row r="4023" ht="0" hidden="1" customHeight="1"/>
    <row r="4024" ht="0" hidden="1" customHeight="1"/>
    <row r="4025" ht="0" hidden="1" customHeight="1"/>
    <row r="4026" ht="0" hidden="1" customHeight="1"/>
    <row r="4027" ht="0" hidden="1" customHeight="1"/>
    <row r="4028" ht="0" hidden="1" customHeight="1"/>
    <row r="4029" ht="0" hidden="1" customHeight="1"/>
    <row r="4030" ht="0" hidden="1" customHeight="1"/>
    <row r="4031" ht="0" hidden="1" customHeight="1"/>
    <row r="4032" ht="0" hidden="1" customHeight="1"/>
    <row r="4033" ht="0" hidden="1" customHeight="1"/>
    <row r="4034" ht="0" hidden="1" customHeight="1"/>
    <row r="4035" ht="0" hidden="1" customHeight="1"/>
    <row r="4036" ht="0" hidden="1" customHeight="1"/>
    <row r="4037" ht="0" hidden="1" customHeight="1"/>
    <row r="4038" ht="0" hidden="1" customHeight="1"/>
    <row r="4039" ht="0" hidden="1" customHeight="1"/>
    <row r="4040" ht="0" hidden="1" customHeight="1"/>
    <row r="4041" ht="0" hidden="1" customHeight="1"/>
    <row r="4042" ht="0" hidden="1" customHeight="1"/>
    <row r="4043" ht="0" hidden="1" customHeight="1"/>
    <row r="4044" ht="0" hidden="1" customHeight="1"/>
    <row r="4045" ht="0" hidden="1" customHeight="1"/>
    <row r="4046" ht="0" hidden="1" customHeight="1"/>
    <row r="4047" ht="0" hidden="1" customHeight="1"/>
    <row r="4048" ht="0" hidden="1" customHeight="1"/>
    <row r="4049" ht="0" hidden="1" customHeight="1"/>
    <row r="4050" ht="0" hidden="1" customHeight="1"/>
    <row r="4051" ht="0" hidden="1" customHeight="1"/>
    <row r="4052" ht="0" hidden="1" customHeight="1"/>
    <row r="4053" ht="0" hidden="1" customHeight="1"/>
    <row r="4054" ht="0" hidden="1" customHeight="1"/>
    <row r="4055" ht="0" hidden="1" customHeight="1"/>
    <row r="4056" ht="0" hidden="1" customHeight="1"/>
    <row r="4057" ht="0" hidden="1" customHeight="1"/>
    <row r="4058" ht="0" hidden="1" customHeight="1"/>
    <row r="4059" ht="0" hidden="1" customHeight="1"/>
    <row r="4060" ht="0" hidden="1" customHeight="1"/>
    <row r="4061" ht="0" hidden="1" customHeight="1"/>
    <row r="4062" ht="0" hidden="1" customHeight="1"/>
    <row r="4063" ht="0" hidden="1" customHeight="1"/>
    <row r="4064" ht="0" hidden="1" customHeight="1"/>
    <row r="4065" ht="0" hidden="1" customHeight="1"/>
    <row r="4066" ht="0" hidden="1" customHeight="1"/>
    <row r="4067" ht="0" hidden="1" customHeight="1"/>
    <row r="4068" ht="0" hidden="1" customHeight="1"/>
    <row r="4069" ht="0" hidden="1" customHeight="1"/>
    <row r="4070" ht="0" hidden="1" customHeight="1"/>
    <row r="4071" ht="0" hidden="1" customHeight="1"/>
    <row r="4072" ht="0" hidden="1" customHeight="1"/>
    <row r="4073" ht="0" hidden="1" customHeight="1"/>
    <row r="4074" ht="0" hidden="1" customHeight="1"/>
    <row r="4075" ht="0" hidden="1" customHeight="1"/>
    <row r="4076" ht="0" hidden="1" customHeight="1"/>
    <row r="4077" ht="0" hidden="1" customHeight="1"/>
    <row r="4078" ht="0" hidden="1" customHeight="1"/>
    <row r="4079" ht="0" hidden="1" customHeight="1"/>
    <row r="4080" ht="0" hidden="1" customHeight="1"/>
    <row r="4081" ht="0" hidden="1" customHeight="1"/>
    <row r="4082" ht="0" hidden="1" customHeight="1"/>
    <row r="4083" ht="0" hidden="1" customHeight="1"/>
    <row r="4084" ht="0" hidden="1" customHeight="1"/>
    <row r="4085" ht="0" hidden="1" customHeight="1"/>
    <row r="4086" ht="0" hidden="1" customHeight="1"/>
    <row r="4087" ht="0" hidden="1" customHeight="1"/>
    <row r="4088" ht="0" hidden="1" customHeight="1"/>
    <row r="4089" ht="0" hidden="1" customHeight="1"/>
    <row r="4090" ht="0" hidden="1" customHeight="1"/>
    <row r="4091" ht="0" hidden="1" customHeight="1"/>
    <row r="4092" ht="0" hidden="1" customHeight="1"/>
    <row r="4093" ht="0" hidden="1" customHeight="1"/>
    <row r="4094" ht="0" hidden="1" customHeight="1"/>
    <row r="4095" ht="0" hidden="1" customHeight="1"/>
    <row r="4096" ht="0" hidden="1" customHeight="1"/>
    <row r="4097" ht="0" hidden="1" customHeight="1"/>
    <row r="4098" ht="0" hidden="1" customHeight="1"/>
    <row r="4099" ht="0" hidden="1" customHeight="1"/>
    <row r="4100" ht="0" hidden="1" customHeight="1"/>
    <row r="4101" ht="0" hidden="1" customHeight="1"/>
    <row r="4102" ht="0" hidden="1" customHeight="1"/>
    <row r="4103" ht="0" hidden="1" customHeight="1"/>
    <row r="4104" ht="0" hidden="1" customHeight="1"/>
    <row r="4105" ht="0" hidden="1" customHeight="1"/>
    <row r="4106" ht="0" hidden="1" customHeight="1"/>
    <row r="4107" ht="0" hidden="1" customHeight="1"/>
    <row r="4108" ht="0" hidden="1" customHeight="1"/>
    <row r="4109" ht="0" hidden="1" customHeight="1"/>
    <row r="4110" ht="0" hidden="1" customHeight="1"/>
    <row r="4111" ht="0" hidden="1" customHeight="1"/>
    <row r="4112" ht="0" hidden="1" customHeight="1"/>
    <row r="4113" ht="0" hidden="1" customHeight="1"/>
    <row r="4114" ht="0" hidden="1" customHeight="1"/>
    <row r="4115" ht="0" hidden="1" customHeight="1"/>
    <row r="4116" ht="0" hidden="1" customHeight="1"/>
    <row r="4117" ht="0" hidden="1" customHeight="1"/>
    <row r="4118" ht="0" hidden="1" customHeight="1"/>
    <row r="4119" ht="0" hidden="1" customHeight="1"/>
    <row r="4120" ht="0" hidden="1" customHeight="1"/>
    <row r="4121" ht="0" hidden="1" customHeight="1"/>
    <row r="4122" ht="0" hidden="1" customHeight="1"/>
    <row r="4123" ht="0" hidden="1" customHeight="1"/>
    <row r="4124" ht="0" hidden="1" customHeight="1"/>
    <row r="4125" ht="0" hidden="1" customHeight="1"/>
    <row r="4126" ht="0" hidden="1" customHeight="1"/>
    <row r="4127" ht="0" hidden="1" customHeight="1"/>
    <row r="4128" ht="0" hidden="1" customHeight="1"/>
    <row r="4129" ht="0" hidden="1" customHeight="1"/>
    <row r="4130" ht="0" hidden="1" customHeight="1"/>
    <row r="4131" ht="0" hidden="1" customHeight="1"/>
    <row r="4132" ht="0" hidden="1" customHeight="1"/>
    <row r="4133" ht="0" hidden="1" customHeight="1"/>
    <row r="4134" ht="0" hidden="1" customHeight="1"/>
    <row r="4135" ht="0" hidden="1" customHeight="1"/>
    <row r="4136" ht="0" hidden="1" customHeight="1"/>
    <row r="4137" ht="0" hidden="1" customHeight="1"/>
    <row r="4138" ht="0" hidden="1" customHeight="1"/>
    <row r="4139" ht="0" hidden="1" customHeight="1"/>
    <row r="4140" ht="0" hidden="1" customHeight="1"/>
    <row r="4141" ht="0" hidden="1" customHeight="1"/>
    <row r="4142" ht="0" hidden="1" customHeight="1"/>
    <row r="4143" ht="0" hidden="1" customHeight="1"/>
    <row r="4144" ht="0" hidden="1" customHeight="1"/>
    <row r="4145" ht="0" hidden="1" customHeight="1"/>
    <row r="4146" ht="0" hidden="1" customHeight="1"/>
    <row r="4147" ht="0" hidden="1" customHeight="1"/>
    <row r="4148" ht="0" hidden="1" customHeight="1"/>
    <row r="4149" ht="0" hidden="1" customHeight="1"/>
    <row r="4150" ht="0" hidden="1" customHeight="1"/>
    <row r="4151" ht="0" hidden="1" customHeight="1"/>
    <row r="4152" ht="0" hidden="1" customHeight="1"/>
    <row r="4153" ht="0" hidden="1" customHeight="1"/>
    <row r="4154" ht="0" hidden="1" customHeight="1"/>
    <row r="4155" ht="0" hidden="1" customHeight="1"/>
    <row r="4156" ht="0" hidden="1" customHeight="1"/>
    <row r="4157" ht="0" hidden="1" customHeight="1"/>
    <row r="4158" ht="0" hidden="1" customHeight="1"/>
    <row r="4159" ht="0" hidden="1" customHeight="1"/>
    <row r="4160" ht="0" hidden="1" customHeight="1"/>
    <row r="4161" ht="0" hidden="1" customHeight="1"/>
    <row r="4162" ht="0" hidden="1" customHeight="1"/>
    <row r="4163" ht="0" hidden="1" customHeight="1"/>
    <row r="4164" ht="0" hidden="1" customHeight="1"/>
    <row r="4165" ht="0" hidden="1" customHeight="1"/>
    <row r="4166" ht="0" hidden="1" customHeight="1"/>
    <row r="4167" ht="0" hidden="1" customHeight="1"/>
    <row r="4168" ht="0" hidden="1" customHeight="1"/>
    <row r="4169" ht="0" hidden="1" customHeight="1"/>
    <row r="4170" ht="0" hidden="1" customHeight="1"/>
    <row r="4171" ht="0" hidden="1" customHeight="1"/>
    <row r="4172" ht="0" hidden="1" customHeight="1"/>
    <row r="4173" ht="0" hidden="1" customHeight="1"/>
    <row r="4174" ht="0" hidden="1" customHeight="1"/>
    <row r="4175" ht="0" hidden="1" customHeight="1"/>
    <row r="4176" ht="0" hidden="1" customHeight="1"/>
    <row r="4177" ht="0" hidden="1" customHeight="1"/>
    <row r="4178" ht="0" hidden="1" customHeight="1"/>
    <row r="4179" ht="0" hidden="1" customHeight="1"/>
    <row r="4180" ht="0" hidden="1" customHeight="1"/>
    <row r="4181" ht="0" hidden="1" customHeight="1"/>
    <row r="4182" ht="0" hidden="1" customHeight="1"/>
    <row r="4183" ht="0" hidden="1" customHeight="1"/>
    <row r="4184" ht="0" hidden="1" customHeight="1"/>
    <row r="4185" ht="0" hidden="1" customHeight="1"/>
    <row r="4186" ht="0" hidden="1" customHeight="1"/>
    <row r="4187" ht="0" hidden="1" customHeight="1"/>
    <row r="4188" ht="0" hidden="1" customHeight="1"/>
    <row r="4189" ht="0" hidden="1" customHeight="1"/>
    <row r="4190" ht="0" hidden="1" customHeight="1"/>
    <row r="4191" ht="0" hidden="1" customHeight="1"/>
    <row r="4192" ht="0" hidden="1" customHeight="1"/>
    <row r="4193" ht="0" hidden="1" customHeight="1"/>
    <row r="4194" ht="0" hidden="1" customHeight="1"/>
    <row r="4195" ht="0" hidden="1" customHeight="1"/>
    <row r="4196" ht="0" hidden="1" customHeight="1"/>
    <row r="4197" ht="0" hidden="1" customHeight="1"/>
    <row r="4198" ht="0" hidden="1" customHeight="1"/>
    <row r="4199" ht="0" hidden="1" customHeight="1"/>
    <row r="4200" ht="0" hidden="1" customHeight="1"/>
    <row r="4201" ht="0" hidden="1" customHeight="1"/>
    <row r="4202" ht="0" hidden="1" customHeight="1"/>
    <row r="4203" ht="0" hidden="1" customHeight="1"/>
    <row r="4204" ht="0" hidden="1" customHeight="1"/>
    <row r="4205" ht="0" hidden="1" customHeight="1"/>
    <row r="4206" ht="0" hidden="1" customHeight="1"/>
    <row r="4207" ht="0" hidden="1" customHeight="1"/>
    <row r="4208" ht="0" hidden="1" customHeight="1"/>
    <row r="4209" ht="0" hidden="1" customHeight="1"/>
    <row r="4210" ht="0" hidden="1" customHeight="1"/>
    <row r="4211" ht="0" hidden="1" customHeight="1"/>
    <row r="4212" ht="0" hidden="1" customHeight="1"/>
    <row r="4213" ht="0" hidden="1" customHeight="1"/>
    <row r="4214" ht="0" hidden="1" customHeight="1"/>
    <row r="4215" ht="0" hidden="1" customHeight="1"/>
    <row r="4216" ht="0" hidden="1" customHeight="1"/>
    <row r="4217" ht="0" hidden="1" customHeight="1"/>
    <row r="4218" ht="0" hidden="1" customHeight="1"/>
    <row r="4219" ht="0" hidden="1" customHeight="1"/>
    <row r="4220" ht="0" hidden="1" customHeight="1"/>
    <row r="4221" ht="0" hidden="1" customHeight="1"/>
    <row r="4222" ht="0" hidden="1" customHeight="1"/>
    <row r="4223" ht="0" hidden="1" customHeight="1"/>
    <row r="4224" ht="0" hidden="1" customHeight="1"/>
    <row r="4225" ht="0" hidden="1" customHeight="1"/>
    <row r="4226" ht="0" hidden="1" customHeight="1"/>
    <row r="4227" ht="0" hidden="1" customHeight="1"/>
    <row r="4228" ht="0" hidden="1" customHeight="1"/>
    <row r="4229" ht="0" hidden="1" customHeight="1"/>
    <row r="4230" ht="0" hidden="1" customHeight="1"/>
    <row r="4231" ht="0" hidden="1" customHeight="1"/>
    <row r="4232" ht="0" hidden="1" customHeight="1"/>
    <row r="4233" ht="0" hidden="1" customHeight="1"/>
    <row r="4234" ht="0" hidden="1" customHeight="1"/>
    <row r="4235" ht="0" hidden="1" customHeight="1"/>
    <row r="4236" ht="0" hidden="1" customHeight="1"/>
    <row r="4237" ht="0" hidden="1" customHeight="1"/>
    <row r="4238" ht="0" hidden="1" customHeight="1"/>
    <row r="4239" ht="0" hidden="1" customHeight="1"/>
    <row r="4240" ht="0" hidden="1" customHeight="1"/>
    <row r="4241" ht="0" hidden="1" customHeight="1"/>
    <row r="4242" ht="0" hidden="1" customHeight="1"/>
    <row r="4243" ht="0" hidden="1" customHeight="1"/>
    <row r="4244" ht="0" hidden="1" customHeight="1"/>
    <row r="4245" ht="0" hidden="1" customHeight="1"/>
    <row r="4246" ht="0" hidden="1" customHeight="1"/>
    <row r="4247" ht="0" hidden="1" customHeight="1"/>
    <row r="4248" ht="0" hidden="1" customHeight="1"/>
    <row r="4249" ht="0" hidden="1" customHeight="1"/>
    <row r="4250" ht="0" hidden="1" customHeight="1"/>
    <row r="4251" ht="0" hidden="1" customHeight="1"/>
    <row r="4252" ht="0" hidden="1" customHeight="1"/>
    <row r="4253" ht="0" hidden="1" customHeight="1"/>
    <row r="4254" ht="0" hidden="1" customHeight="1"/>
    <row r="4255" ht="0" hidden="1" customHeight="1"/>
    <row r="4256" ht="0" hidden="1" customHeight="1"/>
    <row r="4257" ht="0" hidden="1" customHeight="1"/>
    <row r="4258" ht="0" hidden="1" customHeight="1"/>
    <row r="4259" ht="0" hidden="1" customHeight="1"/>
    <row r="4260" ht="0" hidden="1" customHeight="1"/>
    <row r="4261" ht="0" hidden="1" customHeight="1"/>
    <row r="4262" ht="0" hidden="1" customHeight="1"/>
    <row r="4263" ht="0" hidden="1" customHeight="1"/>
    <row r="4264" ht="0" hidden="1" customHeight="1"/>
    <row r="4265" ht="0" hidden="1" customHeight="1"/>
    <row r="4266" ht="0" hidden="1" customHeight="1"/>
    <row r="4267" ht="0" hidden="1" customHeight="1"/>
    <row r="4268" ht="0" hidden="1" customHeight="1"/>
    <row r="4269" ht="0" hidden="1" customHeight="1"/>
    <row r="4270" ht="0" hidden="1" customHeight="1"/>
    <row r="4271" ht="0" hidden="1" customHeight="1"/>
    <row r="4272" ht="0" hidden="1" customHeight="1"/>
    <row r="4273" ht="0" hidden="1" customHeight="1"/>
    <row r="4274" ht="0" hidden="1" customHeight="1"/>
    <row r="4275" ht="0" hidden="1" customHeight="1"/>
    <row r="4276" ht="0" hidden="1" customHeight="1"/>
    <row r="4277" ht="0" hidden="1" customHeight="1"/>
    <row r="4278" ht="0" hidden="1" customHeight="1"/>
    <row r="4279" ht="0" hidden="1" customHeight="1"/>
    <row r="4280" ht="0" hidden="1" customHeight="1"/>
    <row r="4281" ht="0" hidden="1" customHeight="1"/>
    <row r="4282" ht="0" hidden="1" customHeight="1"/>
    <row r="4283" ht="0" hidden="1" customHeight="1"/>
    <row r="4284" ht="0" hidden="1" customHeight="1"/>
    <row r="4285" ht="0" hidden="1" customHeight="1"/>
    <row r="4286" ht="0" hidden="1" customHeight="1"/>
    <row r="4287" ht="0" hidden="1" customHeight="1"/>
    <row r="4288" ht="0" hidden="1" customHeight="1"/>
    <row r="4289" ht="0" hidden="1" customHeight="1"/>
    <row r="4290" ht="0" hidden="1" customHeight="1"/>
    <row r="4291" ht="0" hidden="1" customHeight="1"/>
    <row r="4292" ht="0" hidden="1" customHeight="1"/>
    <row r="4293" ht="0" hidden="1" customHeight="1"/>
    <row r="4294" ht="0" hidden="1" customHeight="1"/>
    <row r="4295" ht="0" hidden="1" customHeight="1"/>
    <row r="4296" ht="0" hidden="1" customHeight="1"/>
    <row r="4297" ht="0" hidden="1" customHeight="1"/>
    <row r="4298" ht="0" hidden="1" customHeight="1"/>
    <row r="4299" ht="0" hidden="1" customHeight="1"/>
    <row r="4300" ht="0" hidden="1" customHeight="1"/>
    <row r="4301" ht="0" hidden="1" customHeight="1"/>
    <row r="4302" ht="0" hidden="1" customHeight="1"/>
    <row r="4303" ht="0" hidden="1" customHeight="1"/>
    <row r="4304" ht="0" hidden="1" customHeight="1"/>
    <row r="4305" ht="0" hidden="1" customHeight="1"/>
    <row r="4306" ht="0" hidden="1" customHeight="1"/>
    <row r="4307" ht="0" hidden="1" customHeight="1"/>
    <row r="4308" ht="0" hidden="1" customHeight="1"/>
    <row r="4309" ht="0" hidden="1" customHeight="1"/>
    <row r="4310" ht="0" hidden="1" customHeight="1"/>
    <row r="4311" ht="0" hidden="1" customHeight="1"/>
    <row r="4312" ht="0" hidden="1" customHeight="1"/>
    <row r="4313" ht="0" hidden="1" customHeight="1"/>
    <row r="4314" ht="0" hidden="1" customHeight="1"/>
    <row r="4315" ht="0" hidden="1" customHeight="1"/>
    <row r="4316" ht="0" hidden="1" customHeight="1"/>
    <row r="4317" ht="0" hidden="1" customHeight="1"/>
    <row r="4318" ht="0" hidden="1" customHeight="1"/>
    <row r="4319" ht="0" hidden="1" customHeight="1"/>
    <row r="4320" ht="0" hidden="1" customHeight="1"/>
    <row r="4321" ht="0" hidden="1" customHeight="1"/>
    <row r="4322" ht="0" hidden="1" customHeight="1"/>
    <row r="4323" ht="0" hidden="1" customHeight="1"/>
    <row r="4324" ht="0" hidden="1" customHeight="1"/>
    <row r="4325" ht="0" hidden="1" customHeight="1"/>
    <row r="4326" ht="0" hidden="1" customHeight="1"/>
    <row r="4327" ht="0" hidden="1" customHeight="1"/>
    <row r="4328" ht="0" hidden="1" customHeight="1"/>
    <row r="4329" ht="0" hidden="1" customHeight="1"/>
    <row r="4330" ht="0" hidden="1" customHeight="1"/>
    <row r="4331" ht="0" hidden="1" customHeight="1"/>
    <row r="4332" ht="0" hidden="1" customHeight="1"/>
    <row r="4333" ht="0" hidden="1" customHeight="1"/>
    <row r="4334" ht="0" hidden="1" customHeight="1"/>
    <row r="4335" ht="0" hidden="1" customHeight="1"/>
    <row r="4336" ht="0" hidden="1" customHeight="1"/>
    <row r="4337" ht="0" hidden="1" customHeight="1"/>
    <row r="4338" ht="0" hidden="1" customHeight="1"/>
    <row r="4339" ht="0" hidden="1" customHeight="1"/>
    <row r="4340" ht="0" hidden="1" customHeight="1"/>
    <row r="4341" ht="0" hidden="1" customHeight="1"/>
    <row r="4342" ht="0" hidden="1" customHeight="1"/>
    <row r="4343" ht="0" hidden="1" customHeight="1"/>
    <row r="4344" ht="0" hidden="1" customHeight="1"/>
    <row r="4345" ht="0" hidden="1" customHeight="1"/>
    <row r="4346" ht="0" hidden="1" customHeight="1"/>
    <row r="4347" ht="0" hidden="1" customHeight="1"/>
    <row r="4348" ht="0" hidden="1" customHeight="1"/>
    <row r="4349" ht="0" hidden="1" customHeight="1"/>
    <row r="4350" ht="0" hidden="1" customHeight="1"/>
    <row r="4351" ht="0" hidden="1" customHeight="1"/>
    <row r="4352" ht="0" hidden="1" customHeight="1"/>
    <row r="4353" ht="0" hidden="1" customHeight="1"/>
    <row r="4354" ht="0" hidden="1" customHeight="1"/>
    <row r="4355" ht="0" hidden="1" customHeight="1"/>
    <row r="4356" ht="0" hidden="1" customHeight="1"/>
    <row r="4357" ht="0" hidden="1" customHeight="1"/>
    <row r="4358" ht="0" hidden="1" customHeight="1"/>
    <row r="4359" ht="0" hidden="1" customHeight="1"/>
    <row r="4360" ht="0" hidden="1" customHeight="1"/>
    <row r="4361" ht="0" hidden="1" customHeight="1"/>
    <row r="4362" ht="0" hidden="1" customHeight="1"/>
    <row r="4363" ht="0" hidden="1" customHeight="1"/>
    <row r="4364" ht="0" hidden="1" customHeight="1"/>
    <row r="4365" ht="0" hidden="1" customHeight="1"/>
    <row r="4366" ht="0" hidden="1" customHeight="1"/>
    <row r="4367" ht="0" hidden="1" customHeight="1"/>
    <row r="4368" ht="0" hidden="1" customHeight="1"/>
    <row r="4369" ht="0" hidden="1" customHeight="1"/>
    <row r="4370" ht="0" hidden="1" customHeight="1"/>
    <row r="4371" ht="0" hidden="1" customHeight="1"/>
    <row r="4372" ht="0" hidden="1" customHeight="1"/>
    <row r="4373" ht="0" hidden="1" customHeight="1"/>
    <row r="4374" ht="0" hidden="1" customHeight="1"/>
    <row r="4375" ht="0" hidden="1" customHeight="1"/>
    <row r="4376" ht="0" hidden="1" customHeight="1"/>
    <row r="4377" ht="0" hidden="1" customHeight="1"/>
    <row r="4378" ht="0" hidden="1" customHeight="1"/>
    <row r="4379" ht="0" hidden="1" customHeight="1"/>
    <row r="4380" ht="0" hidden="1" customHeight="1"/>
    <row r="4381" ht="0" hidden="1" customHeight="1"/>
    <row r="4382" ht="0" hidden="1" customHeight="1"/>
    <row r="4383" ht="0" hidden="1" customHeight="1"/>
    <row r="4384" ht="0" hidden="1" customHeight="1"/>
    <row r="4385" ht="0" hidden="1" customHeight="1"/>
    <row r="4386" ht="0" hidden="1" customHeight="1"/>
    <row r="4387" ht="0" hidden="1" customHeight="1"/>
    <row r="4388" ht="0" hidden="1" customHeight="1"/>
    <row r="4389" ht="0" hidden="1" customHeight="1"/>
    <row r="4390" ht="0" hidden="1" customHeight="1"/>
    <row r="4391" ht="0" hidden="1" customHeight="1"/>
    <row r="4392" ht="0" hidden="1" customHeight="1"/>
    <row r="4393" ht="0" hidden="1" customHeight="1"/>
    <row r="4394" ht="0" hidden="1" customHeight="1"/>
    <row r="4395" ht="0" hidden="1" customHeight="1"/>
    <row r="4396" ht="0" hidden="1" customHeight="1"/>
    <row r="4397" ht="0" hidden="1" customHeight="1"/>
    <row r="4398" ht="0" hidden="1" customHeight="1"/>
    <row r="4399" ht="0" hidden="1" customHeight="1"/>
    <row r="4400" ht="0" hidden="1" customHeight="1"/>
    <row r="4401" ht="0" hidden="1" customHeight="1"/>
    <row r="4402" ht="0" hidden="1" customHeight="1"/>
    <row r="4403" ht="0" hidden="1" customHeight="1"/>
    <row r="4404" ht="0" hidden="1" customHeight="1"/>
    <row r="4405" ht="0" hidden="1" customHeight="1"/>
    <row r="4406" ht="0" hidden="1" customHeight="1"/>
    <row r="4407" ht="0" hidden="1" customHeight="1"/>
    <row r="4408" ht="0" hidden="1" customHeight="1"/>
    <row r="4409" ht="0" hidden="1" customHeight="1"/>
    <row r="4410" ht="0" hidden="1" customHeight="1"/>
    <row r="4411" ht="0" hidden="1" customHeight="1"/>
    <row r="4412" ht="0" hidden="1" customHeight="1"/>
    <row r="4413" ht="0" hidden="1" customHeight="1"/>
    <row r="4414" ht="0" hidden="1" customHeight="1"/>
    <row r="4415" ht="0" hidden="1" customHeight="1"/>
    <row r="4416" ht="0" hidden="1" customHeight="1"/>
    <row r="4417" ht="0" hidden="1" customHeight="1"/>
    <row r="4418" ht="0" hidden="1" customHeight="1"/>
    <row r="4419" ht="0" hidden="1" customHeight="1"/>
    <row r="4420" ht="0" hidden="1" customHeight="1"/>
    <row r="4421" ht="0" hidden="1" customHeight="1"/>
    <row r="4422" ht="0" hidden="1" customHeight="1"/>
    <row r="4423" ht="0" hidden="1" customHeight="1"/>
    <row r="4424" ht="0" hidden="1" customHeight="1"/>
    <row r="4425" ht="0" hidden="1" customHeight="1"/>
    <row r="4426" ht="0" hidden="1" customHeight="1"/>
    <row r="4427" ht="0" hidden="1" customHeight="1"/>
    <row r="4428" ht="0" hidden="1" customHeight="1"/>
    <row r="4429" ht="0" hidden="1" customHeight="1"/>
    <row r="4430" ht="0" hidden="1" customHeight="1"/>
    <row r="4431" ht="0" hidden="1" customHeight="1"/>
    <row r="4432" ht="0" hidden="1" customHeight="1"/>
    <row r="4433" ht="0" hidden="1" customHeight="1"/>
    <row r="4434" ht="0" hidden="1" customHeight="1"/>
    <row r="4435" ht="0" hidden="1" customHeight="1"/>
    <row r="4436" ht="0" hidden="1" customHeight="1"/>
    <row r="4437" ht="0" hidden="1" customHeight="1"/>
    <row r="4438" ht="0" hidden="1" customHeight="1"/>
    <row r="4439" ht="0" hidden="1" customHeight="1"/>
    <row r="4440" ht="0" hidden="1" customHeight="1"/>
    <row r="4441" ht="0" hidden="1" customHeight="1"/>
    <row r="4442" ht="0" hidden="1" customHeight="1"/>
    <row r="4443" ht="0" hidden="1" customHeight="1"/>
    <row r="4444" ht="0" hidden="1" customHeight="1"/>
    <row r="4445" ht="0" hidden="1" customHeight="1"/>
    <row r="4446" ht="0" hidden="1" customHeight="1"/>
    <row r="4447" ht="0" hidden="1" customHeight="1"/>
    <row r="4448" ht="0" hidden="1" customHeight="1"/>
    <row r="4449" ht="0" hidden="1" customHeight="1"/>
    <row r="4450" ht="0" hidden="1" customHeight="1"/>
    <row r="4451" ht="0" hidden="1" customHeight="1"/>
    <row r="4452" ht="0" hidden="1" customHeight="1"/>
    <row r="4453" ht="0" hidden="1" customHeight="1"/>
    <row r="4454" ht="0" hidden="1" customHeight="1"/>
    <row r="4455" ht="0" hidden="1" customHeight="1"/>
    <row r="4456" ht="0" hidden="1" customHeight="1"/>
    <row r="4457" ht="0" hidden="1" customHeight="1"/>
    <row r="4458" ht="0" hidden="1" customHeight="1"/>
    <row r="4459" ht="0" hidden="1" customHeight="1"/>
    <row r="4460" ht="0" hidden="1" customHeight="1"/>
    <row r="4461" ht="0" hidden="1" customHeight="1"/>
    <row r="4462" ht="0" hidden="1" customHeight="1"/>
    <row r="4463" ht="0" hidden="1" customHeight="1"/>
    <row r="4464" ht="0" hidden="1" customHeight="1"/>
    <row r="4465" ht="0" hidden="1" customHeight="1"/>
    <row r="4466" ht="0" hidden="1" customHeight="1"/>
    <row r="4467" ht="0" hidden="1" customHeight="1"/>
    <row r="4468" ht="0" hidden="1" customHeight="1"/>
    <row r="4469" ht="0" hidden="1" customHeight="1"/>
    <row r="4470" ht="0" hidden="1" customHeight="1"/>
    <row r="4471" ht="0" hidden="1" customHeight="1"/>
    <row r="4472" ht="0" hidden="1" customHeight="1"/>
    <row r="4473" ht="0" hidden="1" customHeight="1"/>
    <row r="4474" ht="0" hidden="1" customHeight="1"/>
    <row r="4475" ht="0" hidden="1" customHeight="1"/>
    <row r="4476" ht="0" hidden="1" customHeight="1"/>
    <row r="4477" ht="0" hidden="1" customHeight="1"/>
    <row r="4478" ht="0" hidden="1" customHeight="1"/>
    <row r="4479" ht="0" hidden="1" customHeight="1"/>
    <row r="4480" ht="0" hidden="1" customHeight="1"/>
    <row r="4481" ht="0" hidden="1" customHeight="1"/>
    <row r="4482" ht="0" hidden="1" customHeight="1"/>
    <row r="4483" ht="0" hidden="1" customHeight="1"/>
    <row r="4484" ht="0" hidden="1" customHeight="1"/>
    <row r="4485" ht="0" hidden="1" customHeight="1"/>
    <row r="4486" ht="0" hidden="1" customHeight="1"/>
    <row r="4487" ht="0" hidden="1" customHeight="1"/>
    <row r="4488" ht="0" hidden="1" customHeight="1"/>
    <row r="4489" ht="0" hidden="1" customHeight="1"/>
    <row r="4490" ht="0" hidden="1" customHeight="1"/>
    <row r="4491" ht="0" hidden="1" customHeight="1"/>
    <row r="4492" ht="0" hidden="1" customHeight="1"/>
    <row r="4493" ht="0" hidden="1" customHeight="1"/>
    <row r="4494" ht="0" hidden="1" customHeight="1"/>
    <row r="4495" ht="0" hidden="1" customHeight="1"/>
    <row r="4496" ht="0" hidden="1" customHeight="1"/>
    <row r="4497" ht="0" hidden="1" customHeight="1"/>
    <row r="4498" ht="0" hidden="1" customHeight="1"/>
    <row r="4499" ht="0" hidden="1" customHeight="1"/>
    <row r="4500" ht="0" hidden="1" customHeight="1"/>
    <row r="4501" ht="0" hidden="1" customHeight="1"/>
    <row r="4502" ht="0" hidden="1" customHeight="1"/>
    <row r="4503" ht="0" hidden="1" customHeight="1"/>
    <row r="4504" ht="0" hidden="1" customHeight="1"/>
    <row r="4505" ht="0" hidden="1" customHeight="1"/>
    <row r="4506" ht="0" hidden="1" customHeight="1"/>
    <row r="4507" ht="0" hidden="1" customHeight="1"/>
    <row r="4508" ht="0" hidden="1" customHeight="1"/>
    <row r="4509" ht="0" hidden="1" customHeight="1"/>
    <row r="4510" ht="0" hidden="1" customHeight="1"/>
    <row r="4511" ht="0" hidden="1" customHeight="1"/>
    <row r="4512" ht="0" hidden="1" customHeight="1"/>
    <row r="4513" ht="0" hidden="1" customHeight="1"/>
    <row r="4514" ht="0" hidden="1" customHeight="1"/>
    <row r="4515" ht="0" hidden="1" customHeight="1"/>
    <row r="4516" ht="0" hidden="1" customHeight="1"/>
    <row r="4517" ht="0" hidden="1" customHeight="1"/>
    <row r="4518" ht="0" hidden="1" customHeight="1"/>
    <row r="4519" ht="0" hidden="1" customHeight="1"/>
    <row r="4520" ht="0" hidden="1" customHeight="1"/>
    <row r="4521" ht="0" hidden="1" customHeight="1"/>
    <row r="4522" ht="0" hidden="1" customHeight="1"/>
    <row r="4523" ht="0" hidden="1" customHeight="1"/>
    <row r="4524" ht="0" hidden="1" customHeight="1"/>
    <row r="4525" ht="0" hidden="1" customHeight="1"/>
    <row r="4526" ht="0" hidden="1" customHeight="1"/>
    <row r="4527" ht="0" hidden="1" customHeight="1"/>
    <row r="4528" ht="0" hidden="1" customHeight="1"/>
    <row r="4529" ht="0" hidden="1" customHeight="1"/>
    <row r="4530" ht="0" hidden="1" customHeight="1"/>
    <row r="4531" ht="0" hidden="1" customHeight="1"/>
    <row r="4532" ht="0" hidden="1" customHeight="1"/>
    <row r="4533" ht="0" hidden="1" customHeight="1"/>
    <row r="4534" ht="0" hidden="1" customHeight="1"/>
    <row r="4535" ht="0" hidden="1" customHeight="1"/>
    <row r="4536" ht="0" hidden="1" customHeight="1"/>
    <row r="4537" ht="0" hidden="1" customHeight="1"/>
    <row r="4538" ht="0" hidden="1" customHeight="1"/>
    <row r="4539" ht="0" hidden="1" customHeight="1"/>
    <row r="4540" ht="0" hidden="1" customHeight="1"/>
    <row r="4541" ht="0" hidden="1" customHeight="1"/>
    <row r="4542" ht="0" hidden="1" customHeight="1"/>
    <row r="4543" ht="0" hidden="1" customHeight="1"/>
    <row r="4544" ht="0" hidden="1" customHeight="1"/>
    <row r="4545" ht="0" hidden="1" customHeight="1"/>
    <row r="4546" ht="0" hidden="1" customHeight="1"/>
    <row r="4547" ht="0" hidden="1" customHeight="1"/>
    <row r="4548" ht="0" hidden="1" customHeight="1"/>
    <row r="4549" ht="0" hidden="1" customHeight="1"/>
    <row r="4550" ht="0" hidden="1" customHeight="1"/>
    <row r="4551" ht="0" hidden="1" customHeight="1"/>
    <row r="4552" ht="0" hidden="1" customHeight="1"/>
    <row r="4553" ht="0" hidden="1" customHeight="1"/>
    <row r="4554" ht="0" hidden="1" customHeight="1"/>
    <row r="4555" ht="0" hidden="1" customHeight="1"/>
    <row r="4556" ht="0" hidden="1" customHeight="1"/>
    <row r="4557" ht="0" hidden="1" customHeight="1"/>
    <row r="4558" ht="0" hidden="1" customHeight="1"/>
    <row r="4559" ht="0" hidden="1" customHeight="1"/>
    <row r="4560" ht="0" hidden="1" customHeight="1"/>
    <row r="4561" ht="0" hidden="1" customHeight="1"/>
    <row r="4562" ht="0" hidden="1" customHeight="1"/>
    <row r="4563" ht="0" hidden="1" customHeight="1"/>
    <row r="4564" ht="0" hidden="1" customHeight="1"/>
    <row r="4565" ht="0" hidden="1" customHeight="1"/>
    <row r="4566" ht="0" hidden="1" customHeight="1"/>
    <row r="4567" ht="0" hidden="1" customHeight="1"/>
    <row r="4568" ht="0" hidden="1" customHeight="1"/>
    <row r="4569" ht="0" hidden="1" customHeight="1"/>
    <row r="4570" ht="0" hidden="1" customHeight="1"/>
    <row r="4571" ht="0" hidden="1" customHeight="1"/>
    <row r="4572" ht="0" hidden="1" customHeight="1"/>
    <row r="4573" ht="0" hidden="1" customHeight="1"/>
    <row r="4574" ht="0" hidden="1" customHeight="1"/>
    <row r="4575" ht="0" hidden="1" customHeight="1"/>
    <row r="4576" ht="0" hidden="1" customHeight="1"/>
    <row r="4577" ht="0" hidden="1" customHeight="1"/>
    <row r="4578" ht="0" hidden="1" customHeight="1"/>
    <row r="4579" ht="0" hidden="1" customHeight="1"/>
    <row r="4580" ht="0" hidden="1" customHeight="1"/>
    <row r="4581" ht="0" hidden="1" customHeight="1"/>
    <row r="4582" ht="0" hidden="1" customHeight="1"/>
    <row r="4583" ht="0" hidden="1" customHeight="1"/>
    <row r="4584" ht="0" hidden="1" customHeight="1"/>
    <row r="4585" ht="0" hidden="1" customHeight="1"/>
    <row r="4586" ht="0" hidden="1" customHeight="1"/>
    <row r="4587" ht="0" hidden="1" customHeight="1"/>
    <row r="4588" ht="0" hidden="1" customHeight="1"/>
    <row r="4589" ht="0" hidden="1" customHeight="1"/>
    <row r="4590" ht="0" hidden="1" customHeight="1"/>
    <row r="4591" ht="0" hidden="1" customHeight="1"/>
    <row r="4592" ht="0" hidden="1" customHeight="1"/>
    <row r="4593" ht="0" hidden="1" customHeight="1"/>
    <row r="4594" ht="0" hidden="1" customHeight="1"/>
    <row r="4595" ht="0" hidden="1" customHeight="1"/>
    <row r="4596" ht="0" hidden="1" customHeight="1"/>
    <row r="4597" ht="0" hidden="1" customHeight="1"/>
    <row r="4598" ht="0" hidden="1" customHeight="1"/>
    <row r="4599" ht="0" hidden="1" customHeight="1"/>
    <row r="4600" ht="0" hidden="1" customHeight="1"/>
    <row r="4601" ht="0" hidden="1" customHeight="1"/>
    <row r="4602" ht="0" hidden="1" customHeight="1"/>
    <row r="4603" ht="0" hidden="1" customHeight="1"/>
    <row r="4604" ht="0" hidden="1" customHeight="1"/>
    <row r="4605" ht="0" hidden="1" customHeight="1"/>
    <row r="4606" ht="0" hidden="1" customHeight="1"/>
    <row r="4607" ht="0" hidden="1" customHeight="1"/>
    <row r="4608" ht="0" hidden="1" customHeight="1"/>
    <row r="4609" ht="0" hidden="1" customHeight="1"/>
    <row r="4610" ht="0" hidden="1" customHeight="1"/>
    <row r="4611" ht="0" hidden="1" customHeight="1"/>
    <row r="4612" ht="0" hidden="1" customHeight="1"/>
    <row r="4613" ht="0" hidden="1" customHeight="1"/>
    <row r="4614" ht="0" hidden="1" customHeight="1"/>
    <row r="4615" ht="0" hidden="1" customHeight="1"/>
    <row r="4616" ht="0" hidden="1" customHeight="1"/>
    <row r="4617" ht="0" hidden="1" customHeight="1"/>
    <row r="4618" ht="0" hidden="1" customHeight="1"/>
    <row r="4619" ht="0" hidden="1" customHeight="1"/>
    <row r="4620" ht="0" hidden="1" customHeight="1"/>
    <row r="4621" ht="0" hidden="1" customHeight="1"/>
    <row r="4622" ht="0" hidden="1" customHeight="1"/>
    <row r="4623" ht="0" hidden="1" customHeight="1"/>
    <row r="4624" ht="0" hidden="1" customHeight="1"/>
    <row r="4625" ht="0" hidden="1" customHeight="1"/>
    <row r="4626" ht="0" hidden="1" customHeight="1"/>
    <row r="4627" ht="0" hidden="1" customHeight="1"/>
    <row r="4628" ht="0" hidden="1" customHeight="1"/>
    <row r="4629" ht="0" hidden="1" customHeight="1"/>
    <row r="4630" ht="0" hidden="1" customHeight="1"/>
    <row r="4631" ht="0" hidden="1" customHeight="1"/>
    <row r="4632" ht="0" hidden="1" customHeight="1"/>
    <row r="4633" ht="0" hidden="1" customHeight="1"/>
    <row r="4634" ht="0" hidden="1" customHeight="1"/>
    <row r="4635" ht="0" hidden="1" customHeight="1"/>
    <row r="4636" ht="0" hidden="1" customHeight="1"/>
    <row r="4637" ht="0" hidden="1" customHeight="1"/>
    <row r="4638" ht="0" hidden="1" customHeight="1"/>
    <row r="4639" ht="0" hidden="1" customHeight="1"/>
    <row r="4640" ht="0" hidden="1" customHeight="1"/>
    <row r="4641" ht="0" hidden="1" customHeight="1"/>
    <row r="4642" ht="0" hidden="1" customHeight="1"/>
    <row r="4643" ht="0" hidden="1" customHeight="1"/>
    <row r="4644" ht="0" hidden="1" customHeight="1"/>
    <row r="4645" ht="0" hidden="1" customHeight="1"/>
    <row r="4646" ht="0" hidden="1" customHeight="1"/>
    <row r="4647" ht="0" hidden="1" customHeight="1"/>
    <row r="4648" ht="0" hidden="1" customHeight="1"/>
    <row r="4649" ht="0" hidden="1" customHeight="1"/>
    <row r="4650" ht="0" hidden="1" customHeight="1"/>
    <row r="4651" ht="0" hidden="1" customHeight="1"/>
    <row r="4652" ht="0" hidden="1" customHeight="1"/>
    <row r="4653" ht="0" hidden="1" customHeight="1"/>
    <row r="4654" ht="0" hidden="1" customHeight="1"/>
    <row r="4655" ht="0" hidden="1" customHeight="1"/>
    <row r="4656" ht="0" hidden="1" customHeight="1"/>
    <row r="4657" ht="0" hidden="1" customHeight="1"/>
    <row r="4658" ht="0" hidden="1" customHeight="1"/>
    <row r="4659" ht="0" hidden="1" customHeight="1"/>
    <row r="4660" ht="0" hidden="1" customHeight="1"/>
    <row r="4661" ht="0" hidden="1" customHeight="1"/>
    <row r="4662" ht="0" hidden="1" customHeight="1"/>
    <row r="4663" ht="0" hidden="1" customHeight="1"/>
    <row r="4664" ht="0" hidden="1" customHeight="1"/>
    <row r="4665" ht="0" hidden="1" customHeight="1"/>
    <row r="4666" ht="0" hidden="1" customHeight="1"/>
    <row r="4667" ht="0" hidden="1" customHeight="1"/>
    <row r="4668" ht="0" hidden="1" customHeight="1"/>
    <row r="4669" ht="0" hidden="1" customHeight="1"/>
    <row r="4670" ht="0" hidden="1" customHeight="1"/>
    <row r="4671" ht="0" hidden="1" customHeight="1"/>
    <row r="4672" ht="0" hidden="1" customHeight="1"/>
    <row r="4673" ht="0" hidden="1" customHeight="1"/>
    <row r="4674" ht="0" hidden="1" customHeight="1"/>
    <row r="4675" ht="0" hidden="1" customHeight="1"/>
    <row r="4676" ht="0" hidden="1" customHeight="1"/>
    <row r="4677" ht="0" hidden="1" customHeight="1"/>
    <row r="4678" ht="0" hidden="1" customHeight="1"/>
    <row r="4679" ht="0" hidden="1" customHeight="1"/>
    <row r="4680" ht="0" hidden="1" customHeight="1"/>
    <row r="4681" ht="0" hidden="1" customHeight="1"/>
    <row r="4682" ht="0" hidden="1" customHeight="1"/>
    <row r="4683" ht="0" hidden="1" customHeight="1"/>
    <row r="4684" ht="0" hidden="1" customHeight="1"/>
    <row r="4685" ht="0" hidden="1" customHeight="1"/>
    <row r="4686" ht="0" hidden="1" customHeight="1"/>
    <row r="4687" ht="0" hidden="1" customHeight="1"/>
    <row r="4688" ht="0" hidden="1" customHeight="1"/>
    <row r="4689" ht="0" hidden="1" customHeight="1"/>
    <row r="4690" ht="0" hidden="1" customHeight="1"/>
    <row r="4691" ht="0" hidden="1" customHeight="1"/>
    <row r="4692" ht="0" hidden="1" customHeight="1"/>
    <row r="4693" ht="0" hidden="1" customHeight="1"/>
    <row r="4694" ht="0" hidden="1" customHeight="1"/>
    <row r="4695" ht="0" hidden="1" customHeight="1"/>
    <row r="4696" ht="0" hidden="1" customHeight="1"/>
    <row r="4697" ht="0" hidden="1" customHeight="1"/>
    <row r="4698" ht="0" hidden="1" customHeight="1"/>
    <row r="4699" ht="0" hidden="1" customHeight="1"/>
    <row r="4700" ht="0" hidden="1" customHeight="1"/>
    <row r="4701" ht="0" hidden="1" customHeight="1"/>
    <row r="4702" ht="0" hidden="1" customHeight="1"/>
    <row r="4703" ht="0" hidden="1" customHeight="1"/>
    <row r="4704" ht="0" hidden="1" customHeight="1"/>
    <row r="4705" ht="0" hidden="1" customHeight="1"/>
    <row r="4706" ht="0" hidden="1" customHeight="1"/>
    <row r="4707" ht="0" hidden="1" customHeight="1"/>
    <row r="4708" ht="0" hidden="1" customHeight="1"/>
    <row r="4709" ht="0" hidden="1" customHeight="1"/>
    <row r="4710" ht="0" hidden="1" customHeight="1"/>
    <row r="4711" ht="0" hidden="1" customHeight="1"/>
    <row r="4712" ht="0" hidden="1" customHeight="1"/>
    <row r="4713" ht="0" hidden="1" customHeight="1"/>
    <row r="4714" ht="0" hidden="1" customHeight="1"/>
    <row r="4715" ht="0" hidden="1" customHeight="1"/>
    <row r="4716" ht="0" hidden="1" customHeight="1"/>
    <row r="4717" ht="0" hidden="1" customHeight="1"/>
    <row r="4718" ht="0" hidden="1" customHeight="1"/>
    <row r="4719" ht="0" hidden="1" customHeight="1"/>
    <row r="4720" ht="0" hidden="1" customHeight="1"/>
    <row r="4721" ht="0" hidden="1" customHeight="1"/>
    <row r="4722" ht="0" hidden="1" customHeight="1"/>
    <row r="4723" ht="0" hidden="1" customHeight="1"/>
    <row r="4724" ht="0" hidden="1" customHeight="1"/>
    <row r="4725" ht="0" hidden="1" customHeight="1"/>
    <row r="4726" ht="0" hidden="1" customHeight="1"/>
    <row r="4727" ht="0" hidden="1" customHeight="1"/>
    <row r="4728" ht="0" hidden="1" customHeight="1"/>
    <row r="4729" ht="0" hidden="1" customHeight="1"/>
    <row r="4730" ht="0" hidden="1" customHeight="1"/>
    <row r="4731" ht="0" hidden="1" customHeight="1"/>
    <row r="4732" ht="0" hidden="1" customHeight="1"/>
    <row r="4733" ht="0" hidden="1" customHeight="1"/>
    <row r="4734" ht="0" hidden="1" customHeight="1"/>
    <row r="4735" ht="0" hidden="1" customHeight="1"/>
    <row r="4736" ht="0" hidden="1" customHeight="1"/>
    <row r="4737" ht="0" hidden="1" customHeight="1"/>
    <row r="4738" ht="0" hidden="1" customHeight="1"/>
    <row r="4739" ht="0" hidden="1" customHeight="1"/>
    <row r="4740" ht="0" hidden="1" customHeight="1"/>
    <row r="4741" ht="0" hidden="1" customHeight="1"/>
    <row r="4742" ht="0" hidden="1" customHeight="1"/>
    <row r="4743" ht="0" hidden="1" customHeight="1"/>
    <row r="4744" ht="0" hidden="1" customHeight="1"/>
    <row r="4745" ht="0" hidden="1" customHeight="1"/>
    <row r="4746" ht="0" hidden="1" customHeight="1"/>
    <row r="4747" ht="0" hidden="1" customHeight="1"/>
    <row r="4748" ht="0" hidden="1" customHeight="1"/>
    <row r="4749" ht="0" hidden="1" customHeight="1"/>
    <row r="4750" ht="0" hidden="1" customHeight="1"/>
    <row r="4751" ht="0" hidden="1" customHeight="1"/>
    <row r="4752" ht="0" hidden="1" customHeight="1"/>
    <row r="4753" ht="0" hidden="1" customHeight="1"/>
    <row r="4754" ht="0" hidden="1" customHeight="1"/>
    <row r="4755" ht="0" hidden="1" customHeight="1"/>
    <row r="4756" ht="0" hidden="1" customHeight="1"/>
    <row r="4757" ht="0" hidden="1" customHeight="1"/>
    <row r="4758" ht="0" hidden="1" customHeight="1"/>
    <row r="4759" ht="0" hidden="1" customHeight="1"/>
    <row r="4760" ht="0" hidden="1" customHeight="1"/>
    <row r="4761" ht="0" hidden="1" customHeight="1"/>
    <row r="4762" ht="0" hidden="1" customHeight="1"/>
    <row r="4763" ht="0" hidden="1" customHeight="1"/>
    <row r="4764" ht="0" hidden="1" customHeight="1"/>
    <row r="4765" ht="0" hidden="1" customHeight="1"/>
    <row r="4766" ht="0" hidden="1" customHeight="1"/>
    <row r="4767" ht="0" hidden="1" customHeight="1"/>
    <row r="4768" ht="0" hidden="1" customHeight="1"/>
    <row r="4769" ht="0" hidden="1" customHeight="1"/>
    <row r="4770" ht="0" hidden="1" customHeight="1"/>
    <row r="4771" ht="0" hidden="1" customHeight="1"/>
    <row r="4772" ht="0" hidden="1" customHeight="1"/>
    <row r="4773" ht="0" hidden="1" customHeight="1"/>
    <row r="4774" ht="0" hidden="1" customHeight="1"/>
    <row r="4775" ht="0" hidden="1" customHeight="1"/>
    <row r="4776" ht="0" hidden="1" customHeight="1"/>
    <row r="4777" ht="0" hidden="1" customHeight="1"/>
    <row r="4778" ht="0" hidden="1" customHeight="1"/>
    <row r="4779" ht="0" hidden="1" customHeight="1"/>
    <row r="4780" ht="0" hidden="1" customHeight="1"/>
    <row r="4781" ht="0" hidden="1" customHeight="1"/>
    <row r="4782" ht="0" hidden="1" customHeight="1"/>
    <row r="4783" ht="0" hidden="1" customHeight="1"/>
    <row r="4784" ht="0" hidden="1" customHeight="1"/>
    <row r="4785" ht="0" hidden="1" customHeight="1"/>
    <row r="4786" ht="0" hidden="1" customHeight="1"/>
    <row r="4787" ht="0" hidden="1" customHeight="1"/>
    <row r="4788" ht="0" hidden="1" customHeight="1"/>
    <row r="4789" ht="0" hidden="1" customHeight="1"/>
    <row r="4790" ht="0" hidden="1" customHeight="1"/>
    <row r="4791" ht="0" hidden="1" customHeight="1"/>
    <row r="4792" ht="0" hidden="1" customHeight="1"/>
    <row r="4793" ht="0" hidden="1" customHeight="1"/>
    <row r="4794" ht="0" hidden="1" customHeight="1"/>
    <row r="4795" ht="0" hidden="1" customHeight="1"/>
    <row r="4796" ht="0" hidden="1" customHeight="1"/>
    <row r="4797" ht="0" hidden="1" customHeight="1"/>
    <row r="4798" ht="0" hidden="1" customHeight="1"/>
    <row r="4799" ht="0" hidden="1" customHeight="1"/>
    <row r="4800" ht="0" hidden="1" customHeight="1"/>
    <row r="4801" ht="0" hidden="1" customHeight="1"/>
    <row r="4802" ht="0" hidden="1" customHeight="1"/>
    <row r="4803" ht="0" hidden="1" customHeight="1"/>
    <row r="4804" ht="0" hidden="1" customHeight="1"/>
    <row r="4805" ht="0" hidden="1" customHeight="1"/>
    <row r="4806" ht="0" hidden="1" customHeight="1"/>
    <row r="4807" ht="0" hidden="1" customHeight="1"/>
    <row r="4808" ht="0" hidden="1" customHeight="1"/>
    <row r="4809" ht="0" hidden="1" customHeight="1"/>
    <row r="4810" ht="0" hidden="1" customHeight="1"/>
    <row r="4811" ht="0" hidden="1" customHeight="1"/>
    <row r="4812" ht="0" hidden="1" customHeight="1"/>
    <row r="4813" ht="0" hidden="1" customHeight="1"/>
    <row r="4814" ht="0" hidden="1" customHeight="1"/>
    <row r="4815" ht="0" hidden="1" customHeight="1"/>
    <row r="4816" ht="0" hidden="1" customHeight="1"/>
    <row r="4817" ht="0" hidden="1" customHeight="1"/>
    <row r="4818" ht="0" hidden="1" customHeight="1"/>
    <row r="4819" ht="0" hidden="1" customHeight="1"/>
    <row r="4820" ht="0" hidden="1" customHeight="1"/>
    <row r="4821" ht="0" hidden="1" customHeight="1"/>
    <row r="4822" ht="0" hidden="1" customHeight="1"/>
    <row r="4823" ht="0" hidden="1" customHeight="1"/>
    <row r="4824" ht="0" hidden="1" customHeight="1"/>
    <row r="4825" ht="0" hidden="1" customHeight="1"/>
    <row r="4826" ht="0" hidden="1" customHeight="1"/>
    <row r="4827" ht="0" hidden="1" customHeight="1"/>
    <row r="4828" ht="0" hidden="1" customHeight="1"/>
    <row r="4829" ht="0" hidden="1" customHeight="1"/>
    <row r="4830" ht="0" hidden="1" customHeight="1"/>
    <row r="4831" ht="0" hidden="1" customHeight="1"/>
    <row r="4832" ht="0" hidden="1" customHeight="1"/>
    <row r="4833" ht="0" hidden="1" customHeight="1"/>
    <row r="4834" ht="0" hidden="1" customHeight="1"/>
    <row r="4835" ht="0" hidden="1" customHeight="1"/>
    <row r="4836" ht="0" hidden="1" customHeight="1"/>
    <row r="4837" ht="0" hidden="1" customHeight="1"/>
    <row r="4838" ht="0" hidden="1" customHeight="1"/>
    <row r="4839" ht="0" hidden="1" customHeight="1"/>
    <row r="4840" ht="0" hidden="1" customHeight="1"/>
    <row r="4841" ht="0" hidden="1" customHeight="1"/>
    <row r="4842" ht="0" hidden="1" customHeight="1"/>
    <row r="4843" ht="0" hidden="1" customHeight="1"/>
    <row r="4844" ht="0" hidden="1" customHeight="1"/>
    <row r="4845" ht="0" hidden="1" customHeight="1"/>
    <row r="4846" ht="0" hidden="1" customHeight="1"/>
    <row r="4847" ht="0" hidden="1" customHeight="1"/>
    <row r="4848" ht="0" hidden="1" customHeight="1"/>
    <row r="4849" ht="0" hidden="1" customHeight="1"/>
    <row r="4850" ht="0" hidden="1" customHeight="1"/>
    <row r="4851" ht="0" hidden="1" customHeight="1"/>
    <row r="4852" ht="0" hidden="1" customHeight="1"/>
    <row r="4853" ht="0" hidden="1" customHeight="1"/>
    <row r="4854" ht="0" hidden="1" customHeight="1"/>
    <row r="4855" ht="0" hidden="1" customHeight="1"/>
    <row r="4856" ht="0" hidden="1" customHeight="1"/>
    <row r="4857" ht="0" hidden="1" customHeight="1"/>
    <row r="4858" ht="0" hidden="1" customHeight="1"/>
    <row r="4859" ht="0" hidden="1" customHeight="1"/>
    <row r="4860" ht="0" hidden="1" customHeight="1"/>
    <row r="4861" ht="0" hidden="1" customHeight="1"/>
    <row r="4862" ht="0" hidden="1" customHeight="1"/>
    <row r="4863" ht="0" hidden="1" customHeight="1"/>
    <row r="4864" ht="0" hidden="1" customHeight="1"/>
    <row r="4865" ht="0" hidden="1" customHeight="1"/>
    <row r="4866" ht="0" hidden="1" customHeight="1"/>
    <row r="4867" ht="0" hidden="1" customHeight="1"/>
    <row r="4868" ht="0" hidden="1" customHeight="1"/>
    <row r="4869" ht="0" hidden="1" customHeight="1"/>
    <row r="4870" ht="0" hidden="1" customHeight="1"/>
    <row r="4871" ht="0" hidden="1" customHeight="1"/>
    <row r="4872" ht="0" hidden="1" customHeight="1"/>
    <row r="4873" ht="0" hidden="1" customHeight="1"/>
    <row r="4874" ht="0" hidden="1" customHeight="1"/>
    <row r="4875" ht="0" hidden="1" customHeight="1"/>
    <row r="4876" ht="0" hidden="1" customHeight="1"/>
    <row r="4877" ht="0" hidden="1" customHeight="1"/>
    <row r="4878" ht="0" hidden="1" customHeight="1"/>
    <row r="4879" ht="0" hidden="1" customHeight="1"/>
    <row r="4880" ht="0" hidden="1" customHeight="1"/>
    <row r="4881" ht="0" hidden="1" customHeight="1"/>
    <row r="4882" ht="0" hidden="1" customHeight="1"/>
    <row r="4883" ht="0" hidden="1" customHeight="1"/>
    <row r="4884" ht="0" hidden="1" customHeight="1"/>
    <row r="4885" ht="0" hidden="1" customHeight="1"/>
    <row r="4886" ht="0" hidden="1" customHeight="1"/>
    <row r="4887" ht="0" hidden="1" customHeight="1"/>
    <row r="4888" ht="0" hidden="1" customHeight="1"/>
    <row r="4889" ht="0" hidden="1" customHeight="1"/>
    <row r="4890" ht="0" hidden="1" customHeight="1"/>
    <row r="4891" ht="0" hidden="1" customHeight="1"/>
    <row r="4892" ht="0" hidden="1" customHeight="1"/>
    <row r="4893" ht="0" hidden="1" customHeight="1"/>
    <row r="4894" ht="0" hidden="1" customHeight="1"/>
    <row r="4895" ht="0" hidden="1" customHeight="1"/>
    <row r="4896" ht="0" hidden="1" customHeight="1"/>
    <row r="4897" ht="0" hidden="1" customHeight="1"/>
    <row r="4898" ht="0" hidden="1" customHeight="1"/>
    <row r="4899" ht="0" hidden="1" customHeight="1"/>
    <row r="4900" ht="0" hidden="1" customHeight="1"/>
    <row r="4901" ht="0" hidden="1" customHeight="1"/>
    <row r="4902" ht="0" hidden="1" customHeight="1"/>
    <row r="4903" ht="0" hidden="1" customHeight="1"/>
    <row r="4904" ht="0" hidden="1" customHeight="1"/>
    <row r="4905" ht="0" hidden="1" customHeight="1"/>
    <row r="4906" ht="0" hidden="1" customHeight="1"/>
    <row r="4907" ht="0" hidden="1" customHeight="1"/>
    <row r="4908" ht="0" hidden="1" customHeight="1"/>
    <row r="4909" ht="0" hidden="1" customHeight="1"/>
    <row r="4910" ht="0" hidden="1" customHeight="1"/>
    <row r="4911" ht="0" hidden="1" customHeight="1"/>
    <row r="4912" ht="0" hidden="1" customHeight="1"/>
    <row r="4913" ht="0" hidden="1" customHeight="1"/>
    <row r="4914" ht="0" hidden="1" customHeight="1"/>
    <row r="4915" ht="0" hidden="1" customHeight="1"/>
    <row r="4916" ht="0" hidden="1" customHeight="1"/>
    <row r="4917" ht="0" hidden="1" customHeight="1"/>
    <row r="4918" ht="0" hidden="1" customHeight="1"/>
    <row r="4919" ht="0" hidden="1" customHeight="1"/>
    <row r="4920" ht="0" hidden="1" customHeight="1"/>
    <row r="4921" ht="0" hidden="1" customHeight="1"/>
    <row r="4922" ht="0" hidden="1" customHeight="1"/>
    <row r="4923" ht="0" hidden="1" customHeight="1"/>
    <row r="4924" ht="0" hidden="1" customHeight="1"/>
    <row r="4925" ht="0" hidden="1" customHeight="1"/>
    <row r="4926" ht="0" hidden="1" customHeight="1"/>
    <row r="4927" ht="0" hidden="1" customHeight="1"/>
    <row r="4928" ht="0" hidden="1" customHeight="1"/>
    <row r="4929" ht="0" hidden="1" customHeight="1"/>
    <row r="4930" ht="0" hidden="1" customHeight="1"/>
    <row r="4931" ht="0" hidden="1" customHeight="1"/>
    <row r="4932" ht="0" hidden="1" customHeight="1"/>
    <row r="4933" ht="0" hidden="1" customHeight="1"/>
    <row r="4934" ht="0" hidden="1" customHeight="1"/>
    <row r="4935" ht="0" hidden="1" customHeight="1"/>
    <row r="4936" ht="0" hidden="1" customHeight="1"/>
    <row r="4937" ht="0" hidden="1" customHeight="1"/>
    <row r="4938" ht="0" hidden="1" customHeight="1"/>
    <row r="4939" ht="0" hidden="1" customHeight="1"/>
    <row r="4940" ht="0" hidden="1" customHeight="1"/>
    <row r="4941" ht="0" hidden="1" customHeight="1"/>
    <row r="4942" ht="0" hidden="1" customHeight="1"/>
    <row r="4943" ht="0" hidden="1" customHeight="1"/>
    <row r="4944" ht="0" hidden="1" customHeight="1"/>
    <row r="4945" ht="0" hidden="1" customHeight="1"/>
    <row r="4946" ht="0" hidden="1" customHeight="1"/>
    <row r="4947" ht="0" hidden="1" customHeight="1"/>
    <row r="4948" ht="0" hidden="1" customHeight="1"/>
    <row r="4949" ht="0" hidden="1" customHeight="1"/>
    <row r="4950" ht="0" hidden="1" customHeight="1"/>
    <row r="4951" ht="0" hidden="1" customHeight="1"/>
    <row r="4952" ht="0" hidden="1" customHeight="1"/>
    <row r="4953" ht="0" hidden="1" customHeight="1"/>
    <row r="4954" ht="0" hidden="1" customHeight="1"/>
    <row r="4955" ht="0" hidden="1" customHeight="1"/>
    <row r="4956" ht="0" hidden="1" customHeight="1"/>
    <row r="4957" ht="0" hidden="1" customHeight="1"/>
    <row r="4958" ht="0" hidden="1" customHeight="1"/>
    <row r="4959" ht="0" hidden="1" customHeight="1"/>
    <row r="4960" ht="0" hidden="1" customHeight="1"/>
    <row r="4961" ht="0" hidden="1" customHeight="1"/>
    <row r="4962" ht="0" hidden="1" customHeight="1"/>
    <row r="4963" ht="0" hidden="1" customHeight="1"/>
    <row r="4964" ht="0" hidden="1" customHeight="1"/>
    <row r="4965" ht="0" hidden="1" customHeight="1"/>
    <row r="4966" ht="0" hidden="1" customHeight="1"/>
    <row r="4967" ht="0" hidden="1" customHeight="1"/>
    <row r="4968" ht="0" hidden="1" customHeight="1"/>
    <row r="4969" ht="0" hidden="1" customHeight="1"/>
    <row r="4970" ht="0" hidden="1" customHeight="1"/>
    <row r="4971" ht="0" hidden="1" customHeight="1"/>
    <row r="4972" ht="0" hidden="1" customHeight="1"/>
    <row r="4973" ht="0" hidden="1" customHeight="1"/>
    <row r="4974" ht="0" hidden="1" customHeight="1"/>
    <row r="4975" ht="0" hidden="1" customHeight="1"/>
    <row r="4976" ht="0" hidden="1" customHeight="1"/>
    <row r="4977" ht="0" hidden="1" customHeight="1"/>
    <row r="4978" ht="0" hidden="1" customHeight="1"/>
    <row r="4979" ht="0" hidden="1" customHeight="1"/>
    <row r="4980" ht="0" hidden="1" customHeight="1"/>
    <row r="4981" ht="0" hidden="1" customHeight="1"/>
    <row r="4982" ht="0" hidden="1" customHeight="1"/>
    <row r="4983" ht="0" hidden="1" customHeight="1"/>
    <row r="4984" ht="0" hidden="1" customHeight="1"/>
    <row r="4985" ht="0" hidden="1" customHeight="1"/>
    <row r="4986" ht="0" hidden="1" customHeight="1"/>
    <row r="4987" ht="0" hidden="1" customHeight="1"/>
    <row r="4988" ht="0" hidden="1" customHeight="1"/>
    <row r="4989" ht="0" hidden="1" customHeight="1"/>
    <row r="4990" ht="0" hidden="1" customHeight="1"/>
    <row r="4991" ht="0" hidden="1" customHeight="1"/>
    <row r="4992" ht="0" hidden="1" customHeight="1"/>
    <row r="4993" ht="0" hidden="1" customHeight="1"/>
    <row r="4994" ht="0" hidden="1" customHeight="1"/>
    <row r="4995" ht="0" hidden="1" customHeight="1"/>
    <row r="4996" ht="0" hidden="1" customHeight="1"/>
    <row r="4997" ht="0" hidden="1" customHeight="1"/>
    <row r="4998" ht="0" hidden="1" customHeight="1"/>
    <row r="4999" ht="0" hidden="1" customHeight="1"/>
    <row r="5000" ht="0" hidden="1" customHeight="1"/>
    <row r="5001" ht="0" hidden="1" customHeight="1"/>
    <row r="5002" ht="0" hidden="1" customHeight="1"/>
    <row r="5003" ht="0" hidden="1" customHeight="1"/>
    <row r="5004" ht="0" hidden="1" customHeight="1"/>
    <row r="5005" ht="0" hidden="1" customHeight="1"/>
    <row r="5006" ht="0" hidden="1" customHeight="1"/>
    <row r="5007" ht="0" hidden="1" customHeight="1"/>
    <row r="5008" ht="0" hidden="1" customHeight="1"/>
    <row r="5009" ht="0" hidden="1" customHeight="1"/>
    <row r="5010" ht="0" hidden="1" customHeight="1"/>
    <row r="5011" ht="0" hidden="1" customHeight="1"/>
    <row r="5012" ht="0" hidden="1" customHeight="1"/>
    <row r="5013" ht="0" hidden="1" customHeight="1"/>
    <row r="5014" ht="0" hidden="1" customHeight="1"/>
  </sheetData>
  <sheetProtection algorithmName="SHA-512" hashValue="Tk6/mDUPMJ03uNcJJ6URKIiCTG0ycb4lbma26v0mox9R3bTDKmVTyW2nNIf8v9znG+sSlzqHl34HcJ2ad4Q0Mw==" saltValue="qJg/YX8W+X9PaUzUbxDz9A==" spinCount="100000" sheet="1" objects="1" scenarios="1"/>
  <sortState ref="R179:R187">
    <sortCondition ref="R178"/>
  </sortState>
  <dataConsolidate link="1"/>
  <mergeCells count="73">
    <mergeCell ref="V2:X2"/>
    <mergeCell ref="O4:R4"/>
    <mergeCell ref="O5:R5"/>
    <mergeCell ref="O6:R6"/>
    <mergeCell ref="W1:X1"/>
    <mergeCell ref="W3:X3"/>
    <mergeCell ref="M1:Q1"/>
    <mergeCell ref="R1:S1"/>
    <mergeCell ref="T1:U1"/>
    <mergeCell ref="R2:S2"/>
    <mergeCell ref="S3:U3"/>
    <mergeCell ref="O2:Q2"/>
    <mergeCell ref="M2:N2"/>
    <mergeCell ref="T2:U2"/>
    <mergeCell ref="M3:R3"/>
    <mergeCell ref="S4:T4"/>
    <mergeCell ref="M53:X53"/>
    <mergeCell ref="M7:N7"/>
    <mergeCell ref="M6:N6"/>
    <mergeCell ref="M5:N5"/>
    <mergeCell ref="M4:N4"/>
    <mergeCell ref="M9:N9"/>
    <mergeCell ref="M8:N8"/>
    <mergeCell ref="S6:T6"/>
    <mergeCell ref="Q39:V39"/>
    <mergeCell ref="Q40:V40"/>
    <mergeCell ref="Q41:V41"/>
    <mergeCell ref="Q42:V42"/>
    <mergeCell ref="Q15:V15"/>
    <mergeCell ref="Q33:V33"/>
    <mergeCell ref="Q25:V25"/>
    <mergeCell ref="Q26:V26"/>
    <mergeCell ref="Q22:V22"/>
    <mergeCell ref="Q50:V50"/>
    <mergeCell ref="P9:X9"/>
    <mergeCell ref="U10:X13"/>
    <mergeCell ref="P10:T13"/>
    <mergeCell ref="Q43:V43"/>
    <mergeCell ref="Q44:V44"/>
    <mergeCell ref="Q45:V45"/>
    <mergeCell ref="Q46:V46"/>
    <mergeCell ref="Q47:V47"/>
    <mergeCell ref="Q34:V34"/>
    <mergeCell ref="Q35:V35"/>
    <mergeCell ref="Q36:V36"/>
    <mergeCell ref="Q37:V37"/>
    <mergeCell ref="Q27:V27"/>
    <mergeCell ref="Q48:V48"/>
    <mergeCell ref="M12:N12"/>
    <mergeCell ref="M13:N13"/>
    <mergeCell ref="M14:X14"/>
    <mergeCell ref="O7:R7"/>
    <mergeCell ref="O8:R8"/>
    <mergeCell ref="S7:T7"/>
    <mergeCell ref="S8:T8"/>
    <mergeCell ref="M10:N10"/>
    <mergeCell ref="M11:N11"/>
    <mergeCell ref="S5:T5"/>
    <mergeCell ref="Q49:V49"/>
    <mergeCell ref="Q30:V30"/>
    <mergeCell ref="Q16:V16"/>
    <mergeCell ref="Q17:V17"/>
    <mergeCell ref="Q18:V18"/>
    <mergeCell ref="Q19:V19"/>
    <mergeCell ref="Q20:V20"/>
    <mergeCell ref="Q21:V21"/>
    <mergeCell ref="Q23:V23"/>
    <mergeCell ref="Q24:V24"/>
    <mergeCell ref="Q31:V31"/>
    <mergeCell ref="Q32:V32"/>
    <mergeCell ref="Q38:V38"/>
    <mergeCell ref="Q28:V28"/>
    <mergeCell ref="Q29:V29"/>
  </mergeCells>
  <conditionalFormatting sqref="U6 F7:H9 N175:R179 T62:T64 O180:R276 M2:M3 M53 E13:E14 E10:H10 E11 P58:P60 N60:N67 N57:Q57 T57:U57 T58:T60 U59 E16 N51:W52 O277:Y303 N54:Y56 X57:Y57 F3:I4 F6:I6 E1:I2 Y58 E5:I5 X4 P15:Q15 Q17 Y51:Y53 N69:N70 I13:I14 W17:X17 E17:I17 W15:X15 E15:H15 E12:I12 T67:T70 B1:B929">
    <cfRule type="containsText" dxfId="47" priority="184" operator="containsText" text="#N/A">
      <formula>NOT(ISERROR(SEARCH("#N/A",B1)))</formula>
    </cfRule>
  </conditionalFormatting>
  <conditionalFormatting sqref="V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E9">
    <cfRule type="containsText" dxfId="46" priority="178" operator="containsText" text="#N/A">
      <formula>NOT(ISERROR(SEARCH("#N/A",E8)))</formula>
    </cfRule>
  </conditionalFormatting>
  <conditionalFormatting sqref="O17">
    <cfRule type="containsText" dxfId="45" priority="174" operator="containsText" text="#N/A">
      <formula>NOT(ISERROR(SEARCH("#N/A",O17)))</formula>
    </cfRule>
  </conditionalFormatting>
  <conditionalFormatting sqref="T61">
    <cfRule type="containsText" dxfId="44" priority="173" operator="containsText" text="#N/A">
      <formula>NOT(ISERROR(SEARCH("#N/A",T61)))</formula>
    </cfRule>
  </conditionalFormatting>
  <conditionalFormatting sqref="N17">
    <cfRule type="containsText" dxfId="43" priority="166" operator="containsText" text="#N/A">
      <formula>NOT(ISERROR(SEARCH("#N/A",N17)))</formula>
    </cfRule>
  </conditionalFormatting>
  <conditionalFormatting sqref="M15:M16">
    <cfRule type="containsText" dxfId="42" priority="167" operator="containsText" text="#N/A">
      <formula>NOT(ISERROR(SEARCH("#N/A",M15)))</formula>
    </cfRule>
  </conditionalFormatting>
  <conditionalFormatting sqref="O4">
    <cfRule type="containsText" dxfId="41" priority="165" operator="containsText" text="#N/A">
      <formula>NOT(ISERROR(SEARCH("#N/A",O4)))</formula>
    </cfRule>
  </conditionalFormatting>
  <conditionalFormatting sqref="N180:N192">
    <cfRule type="containsText" dxfId="40" priority="160" operator="containsText" text="#N/A">
      <formula>NOT(ISERROR(SEARCH("#N/A",N180)))</formula>
    </cfRule>
  </conditionalFormatting>
  <conditionalFormatting sqref="N227:N234">
    <cfRule type="containsText" dxfId="39" priority="158" operator="containsText" text="#N/A">
      <formula>NOT(ISERROR(SEARCH("#N/A",N227)))</formula>
    </cfRule>
  </conditionalFormatting>
  <conditionalFormatting sqref="N239:N303">
    <cfRule type="containsText" dxfId="38" priority="156" operator="containsText" text="#N/A">
      <formula>NOT(ISERROR(SEARCH("#N/A",N239)))</formula>
    </cfRule>
  </conditionalFormatting>
  <conditionalFormatting sqref="M17">
    <cfRule type="containsText" dxfId="37" priority="155" operator="containsText" text="#N/A">
      <formula>NOT(ISERROR(SEARCH("#N/A",M17)))</formula>
    </cfRule>
  </conditionalFormatting>
  <conditionalFormatting sqref="N193:N226">
    <cfRule type="containsText" dxfId="36" priority="159" operator="containsText" text="#N/A">
      <formula>NOT(ISERROR(SEARCH("#N/A",N193)))</formula>
    </cfRule>
  </conditionalFormatting>
  <conditionalFormatting sqref="M7">
    <cfRule type="containsText" dxfId="35" priority="151" operator="containsText" text="#N/A">
      <formula>NOT(ISERROR(SEARCH("#N/A",M7)))</formula>
    </cfRule>
  </conditionalFormatting>
  <conditionalFormatting sqref="N235:N238">
    <cfRule type="containsText" dxfId="34" priority="157" operator="containsText" text="#N/A">
      <formula>NOT(ISERROR(SEARCH("#N/A",N235)))</formula>
    </cfRule>
  </conditionalFormatting>
  <conditionalFormatting sqref="M4">
    <cfRule type="containsText" dxfId="33" priority="154" operator="containsText" text="#N/A">
      <formula>NOT(ISERROR(SEARCH("#N/A",M4)))</formula>
    </cfRule>
  </conditionalFormatting>
  <conditionalFormatting sqref="M5">
    <cfRule type="containsText" dxfId="32" priority="153" operator="containsText" text="#N/A">
      <formula>NOT(ISERROR(SEARCH("#N/A",M5)))</formula>
    </cfRule>
  </conditionalFormatting>
  <conditionalFormatting sqref="M6">
    <cfRule type="containsText" dxfId="31" priority="152" operator="containsText" text="#N/A">
      <formula>NOT(ISERROR(SEARCH("#N/A",M6)))</formula>
    </cfRule>
  </conditionalFormatting>
  <conditionalFormatting sqref="O7">
    <cfRule type="containsText" dxfId="30" priority="144" operator="containsText" text="#N/A">
      <formula>NOT(ISERROR(SEARCH("#N/A",O7)))</formula>
    </cfRule>
  </conditionalFormatting>
  <conditionalFormatting sqref="O5">
    <cfRule type="containsText" dxfId="29" priority="146" operator="containsText" text="#N/A">
      <formula>NOT(ISERROR(SEARCH("#N/A",O5)))</formula>
    </cfRule>
  </conditionalFormatting>
  <conditionalFormatting sqref="O6">
    <cfRule type="containsText" dxfId="28" priority="145" operator="containsText" text="#N/A">
      <formula>NOT(ISERROR(SEARCH("#N/A",O6)))</formula>
    </cfRule>
  </conditionalFormatting>
  <conditionalFormatting sqref="X7">
    <cfRule type="containsErrors" dxfId="27" priority="143">
      <formula>ISERROR(X7)</formula>
    </cfRule>
  </conditionalFormatting>
  <conditionalFormatting sqref="N15">
    <cfRule type="containsText" dxfId="26" priority="132" operator="containsText" text="#N/A">
      <formula>NOT(ISERROR(SEARCH("#N/A",N15)))</formula>
    </cfRule>
  </conditionalFormatting>
  <conditionalFormatting sqref="N71:W174">
    <cfRule type="containsText" dxfId="25" priority="126" operator="containsText" text="#N/A">
      <formula>NOT(ISERROR(SEARCH("#N/A",N71)))</formula>
    </cfRule>
  </conditionalFormatting>
  <conditionalFormatting sqref="L71:M86">
    <cfRule type="containsText" dxfId="24" priority="125" operator="containsText" text="#N/A">
      <formula>NOT(ISERROR(SEARCH("#N/A",L71)))</formula>
    </cfRule>
  </conditionalFormatting>
  <conditionalFormatting sqref="N97:W97">
    <cfRule type="iconSet" priority="127">
      <iconSet iconSet="3Arrows">
        <cfvo type="percent" val="0"/>
        <cfvo type="percent" val="33"/>
        <cfvo type="percent" val="67"/>
      </iconSet>
    </cfRule>
  </conditionalFormatting>
  <conditionalFormatting sqref="M1">
    <cfRule type="containsText" dxfId="23" priority="113" operator="containsText" text="#N/A">
      <formula>NOT(ISERROR(SEARCH("#N/A",M1)))</formula>
    </cfRule>
  </conditionalFormatting>
  <conditionalFormatting sqref="O8:O9">
    <cfRule type="containsText" dxfId="22" priority="95" operator="containsText" text="#N/A">
      <formula>NOT(ISERROR(SEARCH("#N/A",O8)))</formula>
    </cfRule>
  </conditionalFormatting>
  <conditionalFormatting sqref="M8">
    <cfRule type="containsText" dxfId="21" priority="96" operator="containsText" text="#N/A">
      <formula>NOT(ISERROR(SEARCH("#N/A",M8)))</formula>
    </cfRule>
  </conditionalFormatting>
  <conditionalFormatting sqref="V3">
    <cfRule type="containsText" dxfId="20" priority="93" operator="containsText" text="#N/A">
      <formula>NOT(ISERROR(SEARCH("#N/A",V3)))</formula>
    </cfRule>
  </conditionalFormatting>
  <conditionalFormatting sqref="Q58:Q59">
    <cfRule type="containsText" dxfId="19" priority="88" operator="containsText" text="#N/A">
      <formula>NOT(ISERROR(SEARCH("#N/A",Q58)))</formula>
    </cfRule>
  </conditionalFormatting>
  <conditionalFormatting sqref="Q59">
    <cfRule type="containsText" dxfId="18" priority="87" operator="containsText" text="#N/A">
      <formula>NOT(ISERROR(SEARCH("#N/A",Q59)))</formula>
    </cfRule>
  </conditionalFormatting>
  <conditionalFormatting sqref="X51:X52 W18:X25">
    <cfRule type="containsErrors" dxfId="17" priority="82">
      <formula>ISERROR(W18)</formula>
    </cfRule>
  </conditionalFormatting>
  <conditionalFormatting sqref="S3">
    <cfRule type="containsText" dxfId="16" priority="37" operator="containsText" text="#N/A">
      <formula>NOT(ISERROR(SEARCH("#N/A",S3)))</formula>
    </cfRule>
  </conditionalFormatting>
  <conditionalFormatting sqref="W57">
    <cfRule type="containsText" dxfId="15" priority="26" operator="containsText" text="#N/A">
      <formula>NOT(ISERROR(SEARCH("#N/A",W57)))</formula>
    </cfRule>
  </conditionalFormatting>
  <conditionalFormatting sqref="O59">
    <cfRule type="containsText" dxfId="14" priority="24" operator="containsText" text="#N/A">
      <formula>NOT(ISERROR(SEARCH("#N/A",O59)))</formula>
    </cfRule>
  </conditionalFormatting>
  <conditionalFormatting sqref="O59">
    <cfRule type="containsText" dxfId="13" priority="23" operator="containsText" text="#N/A">
      <formula>NOT(ISERROR(SEARCH("#N/A",O59)))</formula>
    </cfRule>
  </conditionalFormatting>
  <conditionalFormatting sqref="X8">
    <cfRule type="containsErrors" dxfId="12" priority="21">
      <formula>ISERROR(X8)</formula>
    </cfRule>
  </conditionalFormatting>
  <conditionalFormatting sqref="S8">
    <cfRule type="containsText" dxfId="11" priority="13" operator="containsText" text="#N/A">
      <formula>NOT(ISERROR(SEARCH("#N/A",S8)))</formula>
    </cfRule>
  </conditionalFormatting>
  <conditionalFormatting sqref="P17">
    <cfRule type="containsText" dxfId="10" priority="17" operator="containsText" text="#N/A">
      <formula>NOT(ISERROR(SEARCH("#N/A",P17)))</formula>
    </cfRule>
  </conditionalFormatting>
  <conditionalFormatting sqref="S7">
    <cfRule type="containsText" dxfId="9" priority="14" operator="containsText" text="#N/A">
      <formula>NOT(ISERROR(SEARCH("#N/A",S7)))</formula>
    </cfRule>
  </conditionalFormatting>
  <conditionalFormatting sqref="O58">
    <cfRule type="containsText" dxfId="8" priority="12" operator="containsText" text="#N/A">
      <formula>NOT(ISERROR(SEARCH("#N/A",O58)))</formula>
    </cfRule>
  </conditionalFormatting>
  <conditionalFormatting sqref="X6">
    <cfRule type="containsErrors" dxfId="7" priority="10">
      <formula>ISERROR(X6)</formula>
    </cfRule>
    <cfRule type="containsText" dxfId="6" priority="11" operator="containsText" text="#N/A">
      <formula>NOT(ISERROR(SEARCH("#N/A",X6)))</formula>
    </cfRule>
  </conditionalFormatting>
  <conditionalFormatting sqref="O15">
    <cfRule type="containsText" dxfId="5" priority="8" operator="containsText" text="#N/A">
      <formula>NOT(ISERROR(SEARCH("#N/A",O15)))</formula>
    </cfRule>
  </conditionalFormatting>
  <conditionalFormatting sqref="O64:O65">
    <cfRule type="containsText" dxfId="4" priority="7" operator="containsText" text="#N/A">
      <formula>NOT(ISERROR(SEARCH("#N/A",O64)))</formula>
    </cfRule>
  </conditionalFormatting>
  <conditionalFormatting sqref="O65">
    <cfRule type="containsText" dxfId="3" priority="6" operator="containsText" text="#N/A">
      <formula>NOT(ISERROR(SEARCH("#N/A",O65)))</formula>
    </cfRule>
  </conditionalFormatting>
  <conditionalFormatting sqref="T65">
    <cfRule type="containsText" dxfId="2" priority="3" operator="containsText" text="#N/A">
      <formula>NOT(ISERROR(SEARCH("#N/A",T65)))</formula>
    </cfRule>
  </conditionalFormatting>
  <conditionalFormatting sqref="T66">
    <cfRule type="containsText" dxfId="1" priority="2" operator="containsText" text="#N/A">
      <formula>NOT(ISERROR(SEARCH("#N/A",T66)))</formula>
    </cfRule>
  </conditionalFormatting>
  <conditionalFormatting sqref="W26:X50">
    <cfRule type="containsErrors" dxfId="0" priority="1">
      <formula>ISERROR(W26)</formula>
    </cfRule>
  </conditionalFormatting>
  <dataValidations xWindow="120" yWindow="337" count="7">
    <dataValidation type="list" allowBlank="1" showInputMessage="1" showErrorMessage="1" sqref="U6" xr:uid="{00000000-0002-0000-0000-000000000000}">
      <formula1>$P$55:$P$56</formula1>
    </dataValidation>
    <dataValidation type="list" allowBlank="1" showInputMessage="1" showErrorMessage="1" sqref="N18:N50" xr:uid="{00000000-0002-0000-0000-000001000000}">
      <formula1>$Q$58:$Q$59</formula1>
    </dataValidation>
    <dataValidation type="list" allowBlank="1" showInputMessage="1" showErrorMessage="1" sqref="U7" xr:uid="{00000000-0002-0000-0000-000002000000}">
      <formula1>$L$72:$L$258</formula1>
    </dataValidation>
    <dataValidation type="list" allowBlank="1" showInputMessage="1" showErrorMessage="1" sqref="O18:O50" xr:uid="{00000000-0002-0000-0000-000003000000}">
      <formula1>$O$61</formula1>
    </dataValidation>
    <dataValidation type="list" allowBlank="1" showInputMessage="1" showErrorMessage="1" sqref="U4" xr:uid="{00000000-0002-0000-0000-000004000000}">
      <formula1>$E$1:$E$2</formula1>
    </dataValidation>
    <dataValidation type="list" allowBlank="1" showInputMessage="1" showErrorMessage="1" sqref="U5" xr:uid="{00000000-0002-0000-0000-000005000000}">
      <formula1>$H$2:$H$4</formula1>
    </dataValidation>
    <dataValidation type="list" allowBlank="1" showInputMessage="1" showErrorMessage="1" sqref="P18:P50" xr:uid="{00000000-0002-0000-0000-000006000000}">
      <formula1>$B$1:$B$301</formula1>
    </dataValidation>
  </dataValidations>
  <hyperlinks>
    <hyperlink ref="V2:X2" r:id="rId1" display="CLICK TO SEND THIS FORM" xr:uid="{00000000-0004-0000-0000-000000000000}"/>
  </hyperlinks>
  <pageMargins left="0.7" right="0.7" top="0.75" bottom="0.75" header="0.3" footer="0.3"/>
  <pageSetup scale="22" fitToWidth="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PRICE &amp; ORDER FORM</vt:lpstr>
      <vt:lpstr>BPAD25</vt:lpstr>
      <vt:lpstr>BPADD</vt:lpstr>
      <vt:lpstr>DBADD</vt:lpstr>
      <vt:lpstr>DBB22_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Bong Haduca</dc:creator>
  <cp:keywords/>
  <dc:description/>
  <cp:lastModifiedBy>Wilbert Haduca</cp:lastModifiedBy>
  <cp:revision/>
  <dcterms:created xsi:type="dcterms:W3CDTF">2015-03-30T15:11:37Z</dcterms:created>
  <dcterms:modified xsi:type="dcterms:W3CDTF">2018-04-01T02:41:20Z</dcterms:modified>
</cp:coreProperties>
</file>